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578" documentId="13_ncr:1_{F6CB121F-512D-4AA6-A0C1-0FB36C537598}" xr6:coauthVersionLast="47" xr6:coauthVersionMax="47" xr10:uidLastSave="{21648E95-121B-4DEC-AA9A-0815D6B85AEE}"/>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1" i="5" l="1"/>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3" i="5"/>
  <c r="G2" i="5"/>
  <c r="G2" i="4"/>
  <c r="G4" i="5"/>
  <c r="G5" i="5"/>
  <c r="G6"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J4" i="5"/>
  <c r="J5" i="5"/>
  <c r="J6" i="5"/>
  <c r="I4" i="5"/>
  <c r="I5" i="5"/>
  <c r="I6" i="5"/>
  <c r="B4" i="5"/>
  <c r="B5" i="5"/>
  <c r="B6"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<sst xmlns="http://schemas.openxmlformats.org/spreadsheetml/2006/main" count="178595" uniqueCount="39083">
  <si>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</si>
  <si>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</si>
  <si>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</si>
  <si>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</si>
  <si>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</si>
  <si>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</si>
  <si>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</si>
  <si>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</si>
  <si>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</si>
  <si>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</si>
  <si>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</si>
  <si>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</si>
  <si>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</si>
  <si>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</si>
  <si>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</si>
  <si>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</si>
  <si>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</si>
  <si>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</si>
  <si>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</si>
  <si>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</si>
  <si>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</si>
  <si>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</si>
  <si>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</si>
  <si>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</si>
  <si>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</si>
  <si>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</si>
  <si>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</si>
  <si>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</si>
  <si>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</si>
  <si>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</si>
  <si>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</si>
  <si>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</si>
  <si>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</si>
  <si>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</si>
  <si>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</si>
  <si>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</si>
  <si>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</si>
  <si>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</si>
  <si>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</si>
  <si>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</si>
  <si>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</si>
  <si>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</si>
  <si>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</si>
  <si>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</si>
  <si>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</si>
  <si>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</si>
  <si>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</si>
  <si>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</si>
  <si>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</si>
  <si>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</si>
  <si>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</si>
  <si>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</si>
  <si>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</si>
  <si>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</si>
  <si>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</si>
  <si>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</si>
  <si>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</si>
  <si>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</si>
  <si>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</si>
  <si>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</si>
  <si>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</si>
  <si>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</si>
  <si>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</si>
  <si>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</si>
  <si>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</si>
  <si>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</si>
  <si>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</si>
  <si>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</si>
  <si>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</si>
  <si>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</si>
  <si>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</si>
  <si>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</si>
  <si>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</si>
  <si>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</si>
  <si>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</si>
  <si>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</si>
  <si>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</si>
  <si>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</si>
  <si>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</si>
  <si>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</si>
  <si>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</si>
  <si>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</si>
  <si>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</si>
  <si>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</si>
  <si>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</si>
  <si>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</si>
  <si>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</si>
  <si>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</si>
  <si>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</si>
  <si>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</si>
  <si>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</si>
  <si>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</si>
  <si>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</si>
  <si>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</si>
  <si>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</si>
  <si>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</si>
  <si>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</si>
  <si>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</si>
  <si>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</si>
  <si>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</si>
  <si>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</si>
  <si>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</si>
  <si>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</si>
  <si>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</si>
  <si>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</si>
  <si>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</si>
  <si>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</si>
  <si>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</si>
  <si>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</si>
  <si>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</si>
  <si>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</si>
  <si>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</si>
  <si>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</si>
  <si>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</si>
  <si>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</si>
  <si>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</si>
  <si>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</si>
  <si>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</si>
  <si>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</si>
  <si>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</si>
  <si>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</si>
  <si>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</si>
  <si>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</si>
  <si>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</si>
  <si>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</si>
  <si>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</si>
  <si>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</si>
  <si>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</si>
  <si>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</si>
  <si>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</si>
  <si>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</si>
  <si>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</si>
  <si>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</si>
  <si>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</si>
  <si>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</si>
  <si>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</si>
  <si>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</si>
  <si>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</si>
  <si>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</si>
  <si>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</si>
  <si>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</si>
  <si>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</si>
  <si>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</si>
  <si>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</si>
  <si>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</si>
  <si>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</si>
  <si>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</si>
  <si>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</si>
  <si>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</si>
  <si>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</si>
  <si>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</si>
  <si>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</si>
  <si>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</si>
  <si>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</si>
  <si>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</si>
  <si>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</si>
  <si>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</si>
  <si>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</si>
  <si>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</si>
  <si>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</si>
  <si>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</si>
  <si>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</si>
  <si>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</si>
  <si>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</si>
  <si>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</si>
  <si>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</si>
  <si>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</si>
  <si>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</si>
  <si>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</si>
  <si>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</si>
  <si>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</si>
  <si>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</si>
  <si>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</si>
  <si>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</si>
  <si>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</si>
  <si>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</si>
  <si>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</si>
  <si>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</si>
  <si>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</si>
  <si>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</si>
  <si>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</si>
  <si>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</si>
  <si>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</si>
  <si>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</si>
  <si>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</si>
  <si>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</si>
  <si>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</si>
  <si>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</si>
  <si>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</si>
  <si>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</si>
  <si>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</si>
  <si>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</si>
  <si>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</si>
  <si>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</si>
  <si>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</si>
  <si>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</si>
  <si>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</si>
  <si>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</si>
  <si>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</si>
  <si>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</si>
  <si>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</si>
  <si>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</si>
  <si>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</si>
  <si>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</si>
  <si>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</si>
  <si>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</si>
  <si>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</si>
  <si>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</si>
  <si>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</si>
  <si>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</si>
  <si>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</si>
  <si>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</si>
  <si>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</si>
  <si>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</si>
  <si>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</si>
  <si>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</si>
  <si>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</si>
  <si>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</si>
  <si>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</si>
  <si>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</si>
  <si>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</si>
  <si>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</si>
  <si>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</si>
  <si>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</si>
  <si>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</si>
  <si>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</si>
  <si>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</si>
  <si>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</si>
  <si>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</si>
  <si>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</si>
  <si>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</si>
  <si>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</si>
  <si>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</si>
  <si>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</si>
  <si>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</si>
  <si>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</si>
  <si>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</si>
  <si>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</si>
  <si>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</si>
  <si>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</si>
  <si>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</si>
  <si>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</si>
  <si>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</si>
  <si>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</si>
  <si>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</si>
  <si>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</si>
  <si>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</si>
  <si>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</si>
  <si>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</si>
  <si>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</si>
  <si>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</si>
  <si>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</si>
  <si>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</si>
  <si>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</si>
  <si>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</si>
  <si>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</si>
  <si>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</si>
  <si>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</si>
  <si>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</si>
  <si>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</si>
  <si>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</si>
  <si>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</si>
  <si>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</si>
  <si>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</si>
  <si>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</si>
  <si>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</si>
  <si>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</si>
  <si>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</si>
  <si>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</si>
  <si>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</si>
  <si>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</si>
  <si>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</si>
  <si>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</si>
  <si>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</si>
  <si>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</si>
  <si>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</si>
  <si>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</si>
  <si>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</si>
  <si>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</si>
  <si>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</si>
  <si>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</si>
  <si>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</si>
  <si>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</si>
  <si>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</si>
  <si>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</si>
  <si>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</si>
  <si>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</si>
  <si>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</si>
  <si>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</si>
  <si>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</si>
  <si>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</si>
  <si>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</si>
  <si>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</si>
  <si>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</si>
  <si>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</si>
  <si>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</si>
  <si>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</si>
  <si>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</si>
  <si>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</si>
  <si>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</si>
  <si>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</si>
  <si>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</si>
  <si>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</si>
  <si>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</si>
  <si>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</si>
  <si>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</si>
  <si>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</si>
  <si>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</si>
  <si>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</si>
  <si>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</si>
  <si>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</si>
  <si>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</si>
  <si>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</si>
  <si>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</si>
  <si>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</si>
  <si>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</si>
  <si>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</si>
  <si>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</si>
  <si>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</si>
  <si>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</si>
  <si>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</si>
  <si>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</si>
  <si>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</si>
  <si>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</si>
  <si>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</si>
  <si>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</si>
  <si>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</si>
  <si>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</si>
  <si>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</si>
  <si>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</si>
  <si>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</si>
  <si>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</si>
  <si>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</si>
  <si>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</si>
  <si>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</si>
  <si>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</si>
  <si>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</si>
  <si>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</si>
  <si>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</si>
  <si>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</si>
  <si>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</si>
  <si>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</si>
  <si>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</si>
  <si>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</si>
  <si>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</si>
  <si>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</si>
  <si>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</si>
  <si>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</si>
  <si>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</si>
  <si>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</si>
  <si>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</si>
  <si>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</si>
  <si>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</si>
  <si>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</si>
  <si>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</si>
  <si>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</si>
  <si>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</si>
  <si>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</si>
  <si>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</si>
  <si>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</si>
  <si>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</si>
  <si>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</si>
  <si>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</si>
  <si>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</si>
  <si>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</si>
  <si>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</si>
  <si>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</si>
  <si>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</si>
  <si>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</si>
  <si>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</si>
  <si>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</si>
  <si>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</si>
  <si>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</si>
  <si>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</si>
  <si>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</si>
  <si>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</si>
  <si>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</si>
  <si>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</si>
  <si>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</si>
  <si>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</si>
  <si>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</si>
  <si>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</si>
  <si>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</si>
  <si>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</si>
  <si>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</si>
  <si>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</si>
  <si>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</si>
  <si>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</si>
  <si>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</si>
  <si>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</si>
  <si>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</si>
  <si>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</si>
  <si>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</si>
  <si>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</si>
  <si>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</si>
  <si>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</si>
  <si>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</si>
  <si>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</si>
  <si>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</si>
  <si>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</si>
  <si>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</si>
  <si>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</si>
  <si>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</si>
  <si>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</si>
  <si>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</si>
  <si>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</si>
  <si>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</si>
  <si>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</si>
  <si>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</si>
  <si>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</si>
  <si>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</si>
  <si>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</si>
  <si>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</si>
  <si>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</si>
  <si>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</si>
  <si>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</si>
  <si>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</si>
  <si>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</si>
  <si>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</si>
  <si>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</si>
  <si>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</si>
  <si>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</si>
  <si>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</si>
  <si>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</si>
  <si>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</si>
  <si>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</si>
  <si>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</si>
  <si>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</si>
  <si>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</si>
  <si>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</si>
  <si>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</si>
  <si>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</si>
  <si>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</si>
  <si>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</si>
  <si>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</si>
  <si>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</si>
  <si>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</si>
  <si>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</si>
  <si>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</si>
  <si>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</si>
  <si>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</si>
  <si>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</si>
  <si>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</si>
  <si>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</si>
  <si>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</si>
  <si>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</si>
  <si>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</si>
  <si>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</si>
  <si>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</si>
  <si>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</si>
  <si>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</si>
  <si>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</si>
  <si>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</si>
  <si>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</si>
  <si>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</si>
  <si>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</si>
  <si>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</si>
  <si>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</si>
  <si>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</si>
  <si>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</si>
  <si>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</si>
  <si>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</si>
  <si>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</si>
  <si>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</si>
  <si>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</si>
  <si>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</si>
  <si>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</si>
  <si>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</si>
  <si>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</si>
  <si>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</si>
  <si>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</si>
  <si>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</si>
  <si>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</si>
  <si>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</si>
  <si>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</si>
  <si>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</si>
  <si>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</si>
  <si>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</si>
  <si>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</si>
  <si>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</si>
  <si>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</si>
  <si>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</si>
  <si>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</si>
  <si>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</si>
  <si>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</si>
  <si>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</si>
  <si>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</si>
  <si>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</si>
  <si>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</si>
  <si>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</si>
  <si>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</si>
  <si>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</si>
  <si>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</si>
  <si>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</si>
  <si>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</si>
  <si>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</si>
  <si>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</si>
  <si>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</si>
  <si>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</si>
  <si>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</si>
  <si>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</si>
  <si>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</si>
  <si>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</si>
  <si>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</si>
  <si>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</si>
  <si>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</si>
  <si>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</si>
  <si>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</si>
  <si>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</si>
  <si>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</si>
  <si>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</si>
  <si>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</si>
  <si>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</si>
  <si>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</si>
  <si>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</si>
  <si>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</si>
  <si>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</si>
  <si>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</si>
  <si>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</si>
  <si>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</si>
  <si>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</si>
  <si>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</si>
  <si>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</si>
  <si>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</si>
  <si>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</si>
  <si>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</si>
  <si>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</si>
  <si>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</si>
  <si>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</si>
  <si>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</si>
  <si>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</si>
  <si>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</si>
  <si>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</si>
  <si>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</si>
  <si>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</si>
  <si>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</si>
  <si>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</si>
  <si>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</si>
  <si>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</si>
  <si>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</si>
  <si>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</si>
  <si>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</si>
  <si>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</si>
  <si>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</si>
  <si>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</si>
  <si>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</si>
  <si>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</si>
  <si>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</si>
  <si>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</si>
  <si>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</si>
  <si>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</si>
  <si>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</si>
  <si>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</si>
  <si>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</si>
  <si>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</si>
  <si>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</si>
  <si>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</si>
  <si>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</si>
  <si>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</si>
  <si>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</si>
  <si>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</si>
  <si>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</si>
  <si>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</si>
  <si>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</si>
  <si>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</si>
  <si>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</si>
  <si>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</si>
  <si>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</si>
  <si>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</si>
  <si>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</si>
  <si>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</si>
  <si>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</si>
  <si>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</si>
  <si>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</si>
  <si>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</si>
  <si>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</si>
  <si>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</si>
  <si>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</si>
  <si>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</si>
  <si>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</si>
  <si>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</si>
  <si>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</si>
  <si>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</si>
  <si>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</si>
  <si>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</si>
  <si>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</si>
  <si>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</si>
  <si>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</si>
  <si>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</si>
  <si>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</si>
  <si>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</si>
  <si>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</si>
  <si>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</si>
  <si>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</si>
  <si>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</si>
  <si>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</si>
  <si>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</si>
  <si>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</si>
  <si>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</si>
  <si>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</si>
  <si>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</si>
  <si>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</si>
  <si>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</si>
  <si>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</si>
  <si>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</si>
  <si>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</si>
  <si>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</si>
  <si>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</si>
  <si>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</si>
  <si>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</si>
  <si>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</si>
  <si>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</si>
  <si>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</si>
  <si>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</si>
  <si>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</si>
  <si>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</si>
  <si>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</si>
  <si>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</si>
  <si>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</si>
  <si>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</si>
  <si>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</si>
  <si>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</si>
  <si>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</si>
  <si>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</si>
  <si>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</si>
  <si>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</si>
  <si>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</si>
  <si>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</si>
  <si>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</si>
  <si>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</si>
  <si>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</si>
  <si>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</si>
  <si>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</si>
  <si>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</si>
  <si>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</si>
  <si>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</si>
  <si>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</si>
  <si>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</si>
  <si>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</si>
  <si>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</si>
  <si>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</si>
  <si>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</si>
  <si>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</si>
  <si>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</si>
  <si>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</si>
  <si>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</si>
  <si>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</si>
  <si>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</si>
  <si>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</si>
  <si>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</si>
  <si>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</si>
  <si>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</si>
  <si>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</si>
  <si>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</si>
  <si>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</si>
  <si>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</si>
  <si>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</si>
  <si>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</si>
  <si>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</si>
  <si>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</si>
  <si>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</si>
  <si>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</si>
  <si>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</si>
  <si>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</si>
  <si>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</si>
  <si>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</si>
  <si>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</si>
  <si>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</si>
  <si>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</si>
  <si>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</si>
  <si>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</si>
  <si>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</si>
  <si>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</si>
  <si>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</si>
  <si>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</si>
  <si>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</si>
  <si>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</si>
  <si>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</si>
  <si>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</si>
  <si>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</si>
  <si>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</si>
  <si>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</si>
  <si>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</si>
  <si>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</si>
  <si>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</si>
  <si>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</si>
  <si>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</si>
  <si>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</si>
  <si>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</si>
  <si>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</si>
  <si>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</si>
  <si>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</si>
  <si>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</si>
  <si>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</si>
  <si>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</si>
  <si>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</si>
  <si>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</si>
  <si>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</si>
  <si>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</si>
  <si>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</si>
  <si>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</si>
  <si>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</si>
  <si>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</si>
  <si>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</si>
  <si>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</si>
  <si>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</si>
  <si>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</si>
  <si>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</si>
  <si>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</si>
  <si>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</si>
  <si>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</si>
  <si>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</si>
  <si>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</si>
  <si>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</si>
  <si>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</si>
  <si>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</si>
  <si>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</si>
  <si>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</si>
  <si>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</si>
  <si>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</si>
  <si>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</si>
  <si>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</si>
  <si>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</si>
  <si>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</si>
  <si>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</si>
  <si>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</si>
  <si>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</si>
  <si>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</si>
  <si>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</si>
  <si>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</si>
  <si>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</si>
  <si>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</si>
  <si>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</si>
  <si>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</si>
  <si>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</si>
  <si>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</si>
  <si>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</si>
  <si>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</si>
  <si>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</si>
  <si>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</si>
  <si>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</si>
  <si>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</si>
  <si>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</si>
  <si>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</si>
  <si>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</si>
  <si>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</si>
  <si>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</si>
  <si>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</si>
  <si>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</si>
  <si>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</si>
  <si>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</si>
  <si>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</si>
  <si>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</si>
  <si>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</si>
  <si>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</si>
  <si>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</si>
  <si>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</si>
  <si>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</si>
  <si>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</si>
  <si>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</si>
  <si>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</si>
  <si>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</si>
  <si>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</si>
  <si>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</si>
  <si>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</si>
  <si>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</si>
  <si>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</si>
  <si>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</si>
  <si>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</si>
  <si>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</si>
  <si>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</si>
  <si>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</si>
  <si>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</si>
  <si>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</si>
  <si>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</si>
  <si>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</si>
  <si>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</si>
  <si>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</si>
  <si>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</si>
  <si>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</si>
  <si>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</si>
  <si>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</si>
  <si>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</si>
  <si>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</si>
  <si>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</si>
  <si>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</si>
  <si>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</si>
  <si>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</si>
  <si>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</si>
  <si>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</si>
  <si>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</si>
  <si>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</si>
  <si>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</si>
  <si>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</si>
  <si>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</si>
  <si>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</si>
  <si>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</si>
  <si>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</si>
  <si>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</si>
  <si>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</si>
  <si>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</si>
  <si>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</si>
  <si>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</si>
  <si>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</si>
  <si>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</si>
  <si>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</si>
  <si>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</si>
  <si>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</si>
  <si>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</si>
  <si>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</si>
  <si>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</si>
  <si>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</si>
  <si>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</si>
  <si>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</si>
  <si>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</si>
  <si>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</si>
  <si>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</si>
  <si>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</si>
  <si>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</si>
  <si>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</si>
  <si>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</si>
  <si>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</si>
  <si>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</si>
  <si>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</si>
  <si>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</si>
  <si>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</si>
  <si>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</si>
  <si>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</si>
  <si>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</si>
  <si>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</si>
  <si>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</si>
  <si>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</si>
  <si>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</si>
  <si>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</si>
  <si>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</si>
  <si>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</si>
  <si>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</si>
  <si>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</si>
  <si>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</si>
  <si>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</si>
  <si>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</si>
  <si>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</si>
  <si>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</si>
  <si>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</si>
  <si>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</si>
  <si>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</si>
  <si>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</si>
  <si>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</si>
  <si>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</si>
  <si>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</si>
  <si>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</si>
  <si>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</si>
  <si>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</si>
  <si>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</si>
  <si>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</si>
  <si>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</si>
  <si>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</si>
  <si>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</si>
  <si>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</si>
  <si>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</si>
  <si>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</si>
  <si>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</si>
  <si>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</si>
  <si>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</si>
  <si>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</si>
  <si>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</si>
  <si>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</si>
  <si>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</si>
  <si>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</si>
  <si>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</si>
  <si>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</si>
  <si>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</si>
  <si>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</si>
  <si>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</si>
  <si>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</si>
  <si>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</si>
  <si>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</si>
  <si>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</si>
  <si>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</si>
  <si>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</si>
  <si>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</si>
  <si>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</si>
  <si>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</si>
  <si>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</si>
  <si>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</si>
  <si>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</si>
  <si>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</si>
  <si>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</si>
  <si>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</si>
  <si>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</si>
  <si>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</si>
  <si>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</si>
  <si>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</si>
  <si>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</si>
  <si>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</si>
  <si>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</si>
  <si>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</si>
  <si>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</si>
  <si>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</si>
  <si>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</si>
  <si>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</si>
  <si>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</si>
  <si>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</si>
  <si>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</si>
  <si>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</si>
  <si>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</si>
  <si>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</si>
  <si>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</si>
  <si>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</si>
  <si>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</si>
  <si>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</si>
  <si>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</si>
  <si>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</si>
  <si>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</si>
  <si>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</si>
  <si>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</si>
  <si>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</si>
  <si>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</si>
  <si>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</si>
  <si>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</si>
  <si>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</si>
  <si>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</si>
  <si>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</si>
  <si>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</si>
  <si>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</si>
  <si>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</si>
  <si>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</si>
  <si>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</si>
  <si>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</si>
  <si>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</si>
  <si>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</si>
  <si>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</si>
  <si>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</si>
  <si>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</si>
  <si>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</si>
  <si>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</si>
  <si>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</si>
  <si>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</si>
  <si>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</si>
  <si>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</si>
  <si>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</si>
  <si>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</si>
  <si>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</si>
  <si>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</si>
  <si>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</si>
  <si>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</si>
  <si>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</si>
  <si>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</si>
  <si>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</si>
  <si>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</si>
  <si>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</si>
  <si>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</si>
  <si>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</si>
  <si>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</si>
  <si>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</si>
  <si>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</si>
  <si>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</si>
  <si>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</si>
  <si>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</si>
  <si>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</si>
  <si>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</si>
  <si>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</si>
  <si>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</si>
  <si>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</si>
  <si>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</si>
  <si>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</si>
  <si>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</si>
  <si>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</si>
  <si>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</si>
  <si>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</si>
  <si>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</si>
  <si>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</si>
  <si>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</si>
  <si>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</si>
  <si>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</si>
  <si>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</si>
  <si>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</si>
  <si>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</si>
  <si>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</si>
  <si>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</si>
  <si>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</si>
  <si>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</si>
  <si>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</si>
  <si>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</si>
  <si>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</si>
  <si>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</si>
  <si>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</si>
  <si>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</si>
  <si>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</si>
  <si>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</si>
  <si>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</si>
  <si>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</si>
  <si>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</si>
  <si>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</si>
  <si>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</si>
  <si>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</si>
  <si>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</si>
  <si>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</si>
  <si>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</si>
  <si>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</si>
  <si>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</si>
  <si>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</si>
  <si>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</si>
  <si>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</si>
  <si>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</si>
  <si>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</si>
  <si>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</si>
  <si>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</si>
  <si>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</si>
  <si>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</si>
  <si>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</si>
  <si>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</si>
  <si>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</si>
  <si>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</si>
  <si>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</si>
  <si>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</si>
  <si>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</si>
  <si>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</si>
  <si>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</si>
  <si>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</si>
  <si>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</si>
  <si>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</si>
  <si>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</si>
  <si>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</si>
  <si>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</si>
  <si>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</si>
  <si>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</si>
  <si>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</si>
  <si>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</si>
  <si>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</si>
  <si>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</si>
  <si>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</si>
  <si>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</si>
  <si>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</si>
  <si>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</si>
  <si>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</si>
  <si>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</si>
  <si>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</si>
  <si>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</si>
  <si>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</si>
  <si>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</si>
  <si>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</si>
  <si>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</si>
  <si>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</si>
  <si>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</si>
  <si>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</si>
  <si>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</si>
  <si>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</si>
  <si>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</si>
  <si>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</si>
  <si>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</si>
  <si>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</si>
  <si>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</si>
  <si>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</si>
  <si>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</si>
  <si>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</si>
  <si>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</si>
  <si>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</si>
  <si>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</si>
  <si>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</si>
  <si>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</si>
  <si>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</si>
  <si>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</si>
  <si>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</si>
  <si>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</si>
  <si>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</si>
  <si>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</si>
  <si>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</si>
  <si>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</si>
  <si>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</si>
  <si>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</si>
  <si>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</si>
  <si>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</si>
  <si>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</si>
  <si>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</si>
  <si>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</si>
  <si>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</si>
  <si>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</si>
  <si>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</si>
  <si>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</si>
  <si>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</si>
  <si>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</si>
  <si>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</si>
  <si>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</si>
  <si>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</si>
  <si>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</si>
  <si>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</si>
  <si>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</si>
  <si>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</si>
  <si>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</si>
  <si>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</si>
  <si>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</si>
  <si>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</si>
  <si>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</si>
  <si>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</si>
  <si>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</si>
  <si>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</si>
  <si>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</si>
  <si>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</si>
  <si>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</si>
  <si>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</si>
  <si>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</si>
  <si>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</si>
  <si>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</si>
  <si>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</si>
  <si>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</si>
  <si>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</si>
  <si>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</si>
  <si>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</si>
  <si>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</si>
  <si>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</si>
  <si>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</si>
  <si>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</si>
  <si>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</si>
  <si>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</si>
  <si>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</si>
  <si>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</si>
  <si>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</si>
  <si>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</si>
  <si>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</si>
  <si>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</si>
  <si>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</si>
  <si>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</si>
  <si>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</si>
  <si>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</si>
  <si>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</si>
  <si>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</si>
  <si>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</si>
  <si>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</si>
  <si>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</si>
  <si>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</si>
  <si>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</si>
  <si>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</si>
  <si>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</si>
  <si>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</si>
  <si>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</si>
  <si>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</si>
  <si>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</si>
  <si>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</si>
  <si>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</si>
  <si>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</si>
  <si>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</si>
  <si>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</si>
  <si>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</si>
  <si>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</si>
  <si>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</si>
  <si>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</si>
  <si>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</si>
  <si>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</si>
  <si>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</si>
  <si>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</si>
  <si>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</si>
  <si>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</si>
  <si>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</si>
  <si>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</si>
  <si>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</si>
  <si>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</si>
  <si>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</si>
  <si>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</si>
  <si>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</si>
  <si>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</si>
  <si>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</si>
  <si>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</si>
  <si>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</si>
  <si>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</si>
  <si>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</si>
  <si>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</si>
  <si>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</si>
  <si>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</si>
  <si>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</si>
  <si>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</si>
  <si>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</si>
  <si>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</si>
  <si>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</si>
  <si>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</si>
  <si>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</si>
  <si>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</si>
  <si>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</si>
  <si>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</si>
  <si>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</si>
  <si>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</si>
  <si>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</si>
  <si>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</si>
  <si>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</si>
  <si>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</si>
  <si>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</si>
  <si>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</si>
  <si>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</si>
  <si>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</si>
  <si>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</si>
  <si>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</si>
  <si>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</si>
  <si>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</si>
  <si>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</si>
  <si>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</si>
  <si>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</si>
  <si>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</si>
  <si>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</si>
  <si>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</si>
  <si>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</si>
  <si>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</si>
  <si>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</si>
  <si>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</si>
  <si>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</si>
  <si>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</si>
  <si>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</si>
  <si>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</si>
  <si>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</si>
  <si>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</si>
  <si>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</si>
  <si>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</si>
  <si>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</si>
  <si>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</si>
  <si>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</si>
  <si>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</si>
  <si>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</si>
  <si>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</si>
  <si>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</si>
  <si>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</si>
  <si>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</si>
  <si>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</si>
  <si>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</si>
  <si>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</si>
  <si>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</si>
  <si>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</si>
  <si>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</si>
  <si>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</si>
  <si>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</si>
  <si>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</si>
  <si>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</si>
  <si>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</si>
  <si>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</si>
  <si>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</si>
  <si>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</si>
  <si>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</si>
  <si>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</si>
  <si>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</si>
  <si>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</si>
  <si>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</si>
  <si>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</si>
  <si>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</si>
  <si>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</si>
  <si>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</si>
  <si>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</si>
  <si>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</si>
  <si>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</si>
  <si>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</si>
  <si>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</si>
  <si>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</si>
  <si>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</si>
  <si>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</si>
  <si>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</si>
  <si>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</si>
  <si>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</si>
  <si>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</si>
  <si>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</si>
  <si>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</si>
  <si>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</si>
  <si>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</si>
  <si>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</si>
  <si>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</si>
  <si>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</si>
  <si>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</si>
  <si>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</si>
  <si>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</si>
  <si>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</si>
  <si>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</si>
  <si>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</si>
  <si>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</si>
  <si>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</si>
  <si>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</si>
  <si>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</si>
  <si>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</si>
  <si>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</si>
  <si>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</si>
  <si>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</si>
  <si>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</si>
  <si>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</si>
  <si>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</si>
  <si>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</si>
  <si>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</si>
  <si>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</si>
  <si>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</si>
  <si>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</si>
  <si>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</si>
  <si>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</si>
  <si>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</si>
  <si>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</si>
  <si>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</si>
  <si>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</si>
  <si>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</si>
  <si>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</si>
  <si>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</si>
  <si>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</si>
  <si>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</si>
  <si>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</si>
  <si>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</si>
  <si>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</si>
  <si>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</si>
  <si>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</si>
  <si>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</si>
  <si>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</si>
  <si>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</si>
  <si>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</si>
  <si>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</si>
  <si>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</si>
  <si>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</si>
  <si>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</si>
  <si>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</si>
  <si>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</si>
  <si>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</si>
  <si>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</si>
  <si>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</si>
  <si>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</si>
  <si>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</si>
  <si>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</si>
  <si>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</si>
  <si>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</si>
  <si>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</si>
  <si>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</si>
  <si>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</si>
  <si>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</si>
  <si>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</si>
  <si>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</si>
  <si>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</si>
  <si>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</si>
  <si>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</si>
  <si>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</si>
  <si>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</si>
  <si>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</si>
  <si>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</si>
  <si>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</si>
  <si>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</si>
  <si>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</si>
  <si>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</si>
  <si>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</si>
  <si>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</si>
  <si>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</si>
  <si>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</si>
  <si>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</si>
  <si>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</si>
  <si>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</si>
  <si>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</si>
  <si>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</si>
  <si>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</si>
  <si>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</si>
  <si>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</si>
  <si>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</si>
  <si>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</si>
  <si>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</si>
  <si>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</si>
  <si>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</si>
  <si>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</si>
  <si>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</si>
  <si>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</si>
  <si>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</si>
  <si>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</si>
  <si>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</si>
  <si>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</si>
  <si>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</si>
  <si>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</si>
  <si>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</si>
  <si>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</si>
  <si>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</si>
  <si>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</si>
  <si>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</si>
  <si>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</si>
  <si>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</si>
  <si>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</si>
  <si>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</si>
  <si>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</si>
  <si>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</si>
  <si>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</si>
  <si>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</si>
  <si>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</si>
  <si>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</si>
  <si>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</si>
  <si>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</si>
  <si>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</si>
  <si>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</si>
  <si>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</si>
  <si>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</si>
  <si>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</si>
  <si>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</si>
  <si>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</si>
  <si>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</si>
  <si>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</si>
  <si>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</si>
  <si>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</si>
  <si>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</si>
  <si>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</si>
  <si>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</si>
  <si>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</si>
  <si>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</si>
  <si>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</si>
  <si>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</si>
  <si>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</si>
  <si>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</si>
  <si>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</si>
  <si>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</si>
  <si>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</si>
  <si>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</si>
  <si>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</si>
  <si>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</si>
  <si>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</si>
  <si>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</si>
  <si>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</si>
  <si>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</si>
  <si>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</si>
  <si>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</si>
  <si>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</si>
  <si>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</si>
  <si>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</si>
  <si>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</si>
  <si>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</si>
  <si>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</si>
  <si>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</si>
  <si>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</si>
  <si>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</si>
  <si>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</si>
  <si>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</si>
  <si>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</si>
  <si>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</si>
  <si>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</si>
  <si>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</si>
  <si>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</si>
  <si>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</si>
  <si>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</si>
  <si>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</si>
  <si>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</si>
  <si>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</si>
  <si>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</si>
  <si>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</si>
  <si>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</si>
  <si>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</si>
  <si>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</si>
  <si>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</si>
  <si>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</si>
  <si>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</si>
  <si>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</si>
  <si>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</si>
  <si>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</si>
  <si>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</si>
  <si>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</si>
  <si>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</si>
  <si>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</si>
  <si>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</si>
  <si>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</si>
  <si>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</si>
  <si>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</si>
  <si>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</si>
  <si>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</si>
  <si>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</si>
  <si>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</si>
  <si>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</si>
  <si>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</si>
  <si>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</si>
  <si>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</si>
  <si>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</si>
  <si>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</si>
  <si>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</si>
  <si>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</si>
  <si>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</si>
  <si>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</si>
  <si>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</si>
  <si>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</si>
  <si>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</si>
  <si>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</si>
  <si>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</si>
  <si>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</si>
  <si>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</si>
  <si>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</si>
  <si>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</si>
  <si>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</si>
  <si>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</si>
  <si>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</si>
  <si>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</si>
  <si>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</si>
  <si>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</si>
  <si>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</si>
  <si>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</si>
  <si>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</si>
  <si>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</si>
  <si>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</si>
  <si>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</si>
  <si>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</si>
  <si>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</si>
  <si>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</si>
  <si>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</si>
  <si>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</si>
  <si>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</si>
  <si>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</si>
  <si>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</si>
  <si>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</si>
  <si>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</si>
  <si>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</si>
  <si>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</si>
  <si>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</si>
  <si>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</si>
  <si>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</si>
  <si>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</si>
  <si>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</si>
  <si>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</si>
  <si>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</si>
  <si>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</si>
  <si>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</si>
  <si>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</si>
  <si>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</si>
  <si>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</si>
  <si>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</si>
  <si>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</si>
  <si>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</si>
  <si>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</si>
  <si>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</si>
  <si>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</si>
  <si>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</si>
  <si>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</si>
  <si>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</si>
  <si>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</si>
  <si>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</si>
  <si>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</si>
  <si>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</si>
  <si>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</si>
  <si>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</si>
  <si>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</si>
  <si>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</si>
  <si>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</si>
  <si>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</si>
  <si>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</si>
  <si>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</si>
  <si>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</si>
  <si>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</si>
  <si>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</si>
  <si>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</si>
  <si>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</si>
  <si>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</si>
  <si>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</si>
  <si>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</si>
  <si>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</si>
  <si>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</si>
  <si>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</si>
  <si>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</si>
  <si>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</si>
  <si>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</si>
  <si>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</si>
  <si>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</si>
  <si>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</si>
  <si>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</si>
  <si>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</si>
  <si>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</si>
  <si>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</si>
  <si>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</si>
  <si>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</si>
  <si>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</si>
  <si>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</si>
  <si>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</si>
  <si>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</si>
  <si>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</si>
  <si>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</si>
  <si>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</si>
  <si>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</si>
  <si>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</si>
  <si>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</si>
  <si>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</si>
  <si>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</si>
  <si>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</si>
  <si>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</si>
  <si>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</si>
  <si>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</si>
  <si>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</si>
  <si>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</si>
  <si>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</si>
  <si>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</si>
  <si>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</si>
  <si>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</si>
  <si>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</si>
  <si>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</si>
  <si>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</si>
  <si>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</si>
  <si>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</si>
  <si>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</si>
  <si>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</si>
  <si>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</si>
  <si>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</si>
  <si>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</si>
  <si>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</si>
  <si>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</si>
  <si>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</si>
  <si>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</si>
  <si>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</si>
  <si>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</si>
  <si>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</si>
  <si>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</si>
  <si>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</si>
  <si>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</si>
  <si>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</si>
  <si>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</si>
  <si>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</si>
  <si>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</si>
  <si>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</si>
  <si>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</si>
  <si>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</si>
  <si>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</si>
  <si>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</si>
  <si>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</si>
  <si>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</si>
  <si>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</si>
  <si>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</si>
  <si>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</si>
  <si>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</si>
  <si>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</si>
  <si>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</si>
  <si>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</si>
  <si>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</si>
  <si>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</si>
  <si>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</si>
  <si>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</si>
  <si>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</si>
  <si>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</si>
  <si>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</si>
  <si>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</si>
  <si>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</si>
  <si>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</si>
  <si>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</si>
  <si>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</si>
  <si>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</si>
  <si>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</si>
  <si>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</si>
  <si>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</si>
  <si>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</si>
  <si>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</si>
  <si>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</si>
  <si>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</si>
  <si>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</si>
  <si>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</si>
  <si>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</si>
  <si>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</si>
  <si>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</si>
  <si>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</si>
  <si>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</si>
  <si>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</si>
  <si>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</si>
  <si>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</si>
  <si>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</si>
  <si>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</si>
  <si>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</si>
  <si>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</si>
  <si>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</si>
  <si>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</si>
  <si>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</si>
  <si>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</si>
  <si>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</si>
  <si>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</si>
  <si>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</si>
  <si>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</si>
  <si>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</si>
  <si>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</si>
  <si>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</si>
  <si>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</si>
  <si>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</si>
  <si>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</si>
  <si>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</si>
  <si>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</si>
  <si>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</si>
  <si>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</si>
  <si>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</si>
  <si>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</si>
  <si>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</si>
  <si>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</si>
  <si>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</si>
  <si>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</si>
  <si>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</si>
  <si>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</si>
  <si>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</si>
  <si>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</si>
  <si>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</si>
  <si>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</si>
  <si>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</si>
  <si>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</si>
  <si>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</si>
  <si>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</si>
  <si>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</si>
  <si>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</si>
  <si>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</si>
  <si>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</si>
  <si>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</si>
  <si>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</si>
  <si>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</si>
  <si>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</si>
  <si>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</si>
  <si>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</si>
  <si>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</si>
  <si>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</si>
  <si>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</si>
  <si>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</si>
  <si>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</si>
  <si>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</si>
  <si>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</si>
  <si>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</si>
  <si>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</si>
  <si>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</si>
  <si>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</si>
  <si>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</si>
  <si>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</si>
  <si>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</si>
  <si>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</si>
  <si>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</si>
  <si>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</si>
  <si>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</si>
  <si>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</si>
  <si>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</si>
  <si>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</si>
  <si>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</si>
  <si>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</si>
  <si>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</si>
  <si>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</si>
  <si>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</si>
  <si>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</si>
  <si>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</si>
  <si>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</si>
  <si>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</si>
  <si>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</si>
  <si>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</si>
  <si>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</si>
  <si>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</si>
  <si>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</si>
  <si>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</si>
  <si>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</si>
  <si>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</si>
  <si>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</si>
  <si>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</si>
  <si>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</si>
  <si>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</si>
  <si>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</si>
  <si>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</si>
  <si>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</si>
  <si>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</si>
  <si>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</si>
  <si>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</si>
  <si>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</si>
  <si>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</si>
  <si>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</si>
  <si>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</si>
  <si>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</si>
  <si>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</si>
  <si>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</si>
  <si>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</si>
  <si>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</si>
  <si>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</si>
  <si>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</si>
  <si>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</si>
  <si>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</si>
  <si>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</si>
  <si>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</si>
  <si>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</si>
  <si>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</si>
  <si>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</si>
  <si>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</si>
  <si>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</si>
  <si>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</si>
  <si>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</si>
  <si>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</si>
  <si>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</si>
  <si>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</si>
  <si>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</si>
  <si>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</si>
  <si>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</si>
  <si>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</si>
  <si>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</si>
  <si>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</si>
  <si>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</si>
  <si>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</si>
  <si>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</si>
  <si>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</si>
  <si>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</si>
  <si>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</si>
  <si>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</si>
  <si>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</si>
  <si>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</si>
  <si>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</si>
  <si>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</si>
  <si>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</si>
  <si>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</si>
  <si>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</si>
  <si>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</si>
  <si>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</si>
  <si>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</si>
  <si>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</si>
  <si>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</si>
  <si>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</si>
  <si>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</si>
  <si>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</si>
  <si>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</si>
  <si>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</si>
  <si>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</si>
  <si>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</si>
  <si>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</si>
  <si>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</si>
  <si>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</si>
  <si>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</si>
  <si>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</si>
  <si>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</si>
  <si>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</si>
  <si>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</si>
  <si>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</si>
  <si>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</si>
  <si>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</si>
  <si>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</si>
  <si>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</si>
  <si>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</si>
  <si>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</si>
  <si>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</si>
  <si>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</si>
  <si>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</si>
  <si>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</si>
  <si>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</si>
  <si>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</si>
  <si>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</si>
  <si>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</si>
  <si>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</si>
  <si>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</si>
  <si>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</si>
  <si>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</si>
  <si>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</si>
  <si>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</si>
  <si>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</si>
  <si>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</si>
  <si>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</si>
  <si>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</si>
  <si>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</si>
  <si>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</si>
  <si>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</si>
  <si>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</si>
  <si>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</si>
  <si>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</si>
  <si>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</si>
  <si>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</si>
  <si>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</si>
  <si>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</si>
  <si>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</si>
  <si>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</si>
  <si>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</si>
  <si>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</si>
  <si>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</si>
  <si>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</si>
  <si>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</si>
  <si>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</si>
  <si>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</si>
  <si>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</si>
  <si>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</si>
  <si>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</si>
  <si>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</si>
  <si>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</si>
  <si>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</si>
  <si>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</si>
  <si>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</si>
  <si>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</si>
  <si>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</si>
  <si>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</si>
  <si>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</si>
  <si>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</si>
  <si>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</si>
  <si>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</si>
  <si>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</si>
  <si>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</si>
  <si>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</si>
  <si>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</si>
  <si>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</si>
  <si>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</si>
  <si>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</si>
  <si>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</si>
  <si>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</si>
  <si>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</si>
  <si>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</si>
  <si>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</si>
  <si>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</si>
  <si>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</si>
  <si>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</si>
  <si>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</si>
  <si>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</si>
  <si>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</si>
  <si>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</si>
  <si>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</si>
  <si>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</si>
  <si>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</si>
  <si>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</si>
  <si>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</si>
  <si>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</si>
  <si>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</si>
  <si>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</si>
  <si>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</si>
  <si>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</si>
  <si>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</si>
  <si>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</si>
  <si>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</si>
  <si>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</si>
  <si>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</si>
  <si>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</si>
  <si>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</si>
  <si>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</si>
  <si>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</si>
  <si>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</si>
  <si>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</si>
  <si>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</si>
  <si>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</si>
  <si>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</si>
  <si>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</si>
  <si>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</si>
  <si>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</si>
  <si>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</si>
  <si>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</si>
  <si>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</si>
  <si>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</si>
  <si>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</si>
  <si>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</si>
  <si>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</si>
  <si>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</si>
  <si>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</si>
  <si>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</si>
  <si>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</si>
  <si>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</si>
  <si>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</si>
  <si>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</si>
  <si>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</si>
  <si>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</si>
  <si>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</si>
  <si>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</si>
  <si>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</si>
  <si>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</si>
  <si>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</si>
  <si>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</si>
  <si>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</si>
  <si>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</si>
  <si>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</si>
  <si>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</si>
  <si>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</si>
  <si>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</si>
  <si>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</si>
  <si>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</si>
  <si>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</si>
  <si>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</si>
  <si>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</si>
  <si>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</si>
  <si>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</si>
  <si>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</si>
  <si>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</si>
  <si>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</si>
  <si>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</si>
  <si>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</si>
  <si>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</si>
  <si>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</si>
  <si>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</si>
  <si>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</si>
  <si>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</si>
  <si>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</si>
  <si>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</si>
  <si>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</si>
  <si>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</si>
  <si>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</si>
  <si>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</si>
  <si>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</si>
  <si>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</si>
  <si>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</si>
  <si>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</si>
  <si>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</si>
  <si>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</si>
  <si>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</si>
  <si>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</si>
  <si>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</si>
  <si>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</si>
  <si>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</si>
  <si>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</si>
  <si>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</si>
  <si>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</si>
  <si>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</si>
  <si>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</si>
  <si>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</si>
  <si>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</si>
  <si>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</si>
  <si>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</si>
  <si>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</si>
  <si>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</si>
  <si>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</si>
  <si>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</si>
  <si>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</si>
  <si>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</si>
  <si>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</si>
  <si>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</si>
  <si>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</si>
  <si>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</si>
  <si>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</si>
  <si>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</si>
  <si>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</si>
  <si>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</si>
  <si>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</si>
  <si>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</si>
  <si>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</si>
  <si>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</si>
  <si>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</si>
  <si>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</si>
  <si>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</si>
  <si>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</si>
  <si>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</si>
  <si>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</si>
  <si>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</si>
  <si>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</si>
  <si>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</si>
  <si>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</si>
  <si>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</si>
  <si>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</si>
  <si>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</si>
  <si>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</si>
  <si>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</si>
  <si>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</si>
  <si>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</si>
  <si>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</si>
  <si>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</si>
  <si>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</si>
  <si>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</si>
  <si>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</si>
  <si>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</si>
  <si>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</si>
  <si>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</si>
  <si>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</si>
  <si>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</si>
  <si>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</si>
  <si>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</si>
  <si>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</si>
  <si>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</si>
  <si>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</si>
  <si>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</si>
  <si>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</si>
  <si>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</si>
  <si>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</si>
  <si>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</si>
  <si>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</si>
  <si>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</si>
  <si>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</si>
  <si>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</si>
  <si>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</si>
  <si>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</si>
  <si>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</si>
  <si>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</si>
  <si>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</si>
  <si>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</si>
  <si>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</si>
  <si>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</si>
  <si>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</si>
  <si>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</si>
  <si>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</si>
  <si>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</si>
  <si>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</si>
  <si>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</si>
  <si>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</si>
  <si>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</si>
  <si>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</si>
  <si>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</si>
  <si>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</si>
  <si>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</si>
  <si>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</si>
  <si>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</si>
  <si>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</si>
  <si>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</si>
  <si>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</si>
  <si>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</si>
  <si>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</si>
  <si>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</si>
  <si>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</si>
  <si>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</si>
  <si>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</si>
  <si>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</si>
  <si>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</si>
  <si>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</si>
  <si>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</si>
  <si>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</si>
  <si>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</si>
  <si>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</si>
  <si>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</si>
  <si>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</si>
  <si>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</si>
  <si>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</si>
  <si>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</si>
  <si>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</si>
  <si>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</si>
  <si>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</si>
  <si>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</si>
  <si>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</si>
  <si>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</si>
  <si>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</si>
  <si>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</si>
  <si>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</si>
  <si>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</si>
  <si>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</si>
  <si>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</si>
  <si>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</si>
  <si>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</si>
  <si>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</si>
  <si>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</si>
  <si>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</si>
  <si>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</si>
  <si>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</si>
  <si>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</si>
  <si>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</si>
  <si>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</si>
  <si>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</si>
  <si>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</si>
  <si>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</si>
  <si>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</si>
  <si>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</si>
  <si>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</si>
  <si>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</si>
  <si>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</si>
  <si>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</si>
  <si>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</si>
  <si>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</si>
  <si>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</si>
  <si>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</si>
  <si>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</si>
  <si>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</si>
  <si>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</si>
  <si>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</si>
  <si>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</si>
  <si>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</si>
  <si>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</si>
  <si>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</si>
  <si>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</si>
  <si>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</si>
  <si>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</si>
  <si>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</si>
  <si>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</si>
  <si>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</si>
  <si>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</si>
  <si>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</si>
  <si>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</si>
  <si>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</si>
  <si>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</si>
  <si>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</si>
  <si>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</si>
  <si>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</si>
  <si>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</si>
  <si>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</si>
  <si>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</si>
  <si>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</si>
  <si>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</si>
  <si>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</si>
  <si>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</si>
  <si>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</si>
  <si>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</si>
  <si>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</si>
  <si>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</si>
  <si>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</si>
  <si>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</si>
  <si>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</si>
  <si>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</si>
  <si>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</si>
  <si>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</si>
  <si>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</si>
  <si>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</si>
  <si>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</si>
  <si>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</si>
  <si>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</si>
  <si>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</si>
  <si>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</si>
  <si>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</si>
  <si>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</si>
  <si>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</si>
  <si>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</si>
  <si>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</si>
  <si>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</si>
  <si>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</si>
  <si>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</si>
  <si>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</si>
  <si>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</si>
  <si>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</si>
  <si>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</si>
  <si>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</si>
  <si>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</si>
  <si>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</si>
  <si>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</si>
  <si>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</si>
  <si>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</si>
  <si>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</si>
  <si>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</si>
  <si>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</si>
  <si>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</si>
  <si>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</si>
  <si>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</si>
  <si>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</si>
  <si>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</si>
  <si>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</si>
  <si>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</si>
  <si>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</si>
  <si>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</si>
  <si>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</si>
  <si>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</si>
  <si>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</si>
  <si>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</si>
  <si>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</si>
  <si>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</si>
  <si>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</si>
  <si>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</si>
  <si>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</si>
  <si>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</si>
  <si>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</si>
  <si>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</si>
  <si>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</si>
  <si>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</si>
  <si>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</si>
  <si>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</si>
  <si>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</si>
  <si>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</si>
  <si>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</si>
  <si>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</si>
  <si>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</si>
  <si>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</si>
  <si>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</si>
  <si>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</si>
  <si>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</si>
  <si>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</si>
  <si>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</si>
  <si>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</si>
  <si>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</si>
  <si>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</si>
  <si>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</si>
  <si>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</si>
  <si>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</si>
  <si>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</si>
  <si>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</si>
  <si>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</si>
  <si>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</si>
  <si>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</si>
  <si>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</si>
  <si>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</si>
  <si>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</si>
  <si>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</si>
  <si>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</si>
  <si>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</si>
  <si>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</si>
  <si>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</si>
  <si>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</si>
  <si>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</si>
  <si>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</si>
  <si>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</si>
  <si>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</si>
  <si>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</si>
  <si>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</si>
  <si>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</si>
  <si>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</si>
  <si>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</si>
  <si>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</si>
  <si>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</si>
  <si>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</si>
  <si>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</si>
  <si>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</si>
  <si>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</si>
  <si>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</si>
  <si>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</si>
  <si>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</si>
  <si>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</si>
  <si>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</si>
  <si>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</si>
  <si>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</si>
  <si>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</si>
  <si>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</si>
  <si>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</si>
  <si>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</si>
  <si>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</si>
  <si>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</si>
  <si>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</si>
  <si>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</si>
  <si>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</si>
  <si>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</si>
  <si>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</si>
  <si>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</si>
  <si>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</si>
  <si>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</si>
  <si>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</si>
  <si>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</si>
  <si>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</si>
  <si>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</si>
  <si>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</si>
  <si>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</si>
  <si>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</si>
  <si>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</si>
  <si>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</si>
  <si>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</si>
  <si>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</si>
  <si>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</si>
  <si>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</si>
  <si>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</si>
  <si>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</si>
  <si>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</si>
  <si>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</si>
  <si>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</si>
  <si>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</si>
  <si>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</si>
  <si>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</si>
  <si>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</si>
  <si>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</si>
  <si>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</si>
  <si>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</si>
  <si>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</si>
  <si>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</si>
  <si>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</si>
  <si>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</si>
  <si>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</si>
  <si>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</si>
  <si>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</si>
  <si>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</si>
  <si>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</si>
  <si>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</si>
  <si>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</si>
  <si>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</si>
  <si>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</si>
  <si>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</si>
  <si>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</si>
  <si>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</si>
  <si>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</si>
  <si>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</si>
  <si>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</si>
  <si>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</si>
  <si>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</si>
  <si>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</si>
  <si>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</si>
  <si>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</si>
  <si>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</si>
  <si>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</si>
  <si>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</si>
  <si>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</si>
  <si>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</si>
  <si>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</si>
  <si>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</si>
  <si>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</si>
  <si>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</si>
  <si>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</si>
  <si>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</si>
  <si>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</si>
  <si>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</si>
  <si>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</si>
  <si>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</si>
  <si>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</si>
  <si>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</si>
  <si>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</si>
  <si>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</si>
  <si>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</si>
  <si>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</si>
  <si>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</si>
  <si>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</si>
  <si>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</si>
  <si>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</si>
  <si>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</si>
  <si>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</si>
  <si>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</si>
  <si>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</si>
  <si>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</si>
  <si>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</si>
  <si>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</si>
  <si>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</si>
  <si>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</si>
  <si>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</si>
  <si>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</si>
  <si>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</si>
  <si>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</si>
  <si>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</si>
  <si>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</si>
  <si>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</si>
  <si>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</si>
  <si>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</si>
  <si>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</si>
  <si>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</si>
  <si>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</si>
  <si>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</si>
  <si>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</si>
  <si>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</si>
  <si>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</si>
  <si>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</si>
  <si>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</si>
  <si>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</si>
  <si>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</si>
  <si>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</si>
  <si>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</si>
  <si>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</si>
  <si>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</si>
  <si>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</si>
  <si>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</si>
  <si>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</si>
  <si>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</si>
  <si>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</si>
  <si>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</si>
  <si>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</si>
  <si>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</si>
  <si>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</si>
  <si>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</si>
  <si>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</si>
  <si>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</si>
  <si>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</si>
  <si>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</si>
  <si>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</si>
  <si>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</si>
  <si>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</si>
  <si>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</si>
  <si>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</si>
  <si>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</si>
  <si>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</si>
  <si>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</si>
  <si>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</si>
  <si>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</si>
  <si>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</si>
  <si>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</si>
  <si>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</si>
  <si>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</si>
  <si>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</si>
  <si>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</si>
  <si>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</si>
  <si>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</si>
  <si>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</si>
  <si>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</si>
  <si>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</si>
  <si>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</si>
  <si>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</si>
  <si>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</si>
  <si>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</si>
  <si>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</si>
  <si>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</si>
  <si>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</si>
  <si>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</si>
  <si>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</si>
  <si>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</si>
  <si>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</si>
  <si>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</si>
  <si>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</si>
  <si>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</si>
  <si>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</si>
  <si>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</si>
  <si>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</si>
  <si>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</si>
  <si>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</si>
  <si>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</si>
  <si>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</si>
  <si>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</si>
  <si>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</si>
  <si>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</si>
  <si>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</si>
  <si>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</si>
  <si>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</si>
  <si>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</si>
  <si>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</si>
  <si>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</si>
  <si>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</si>
  <si>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</si>
  <si>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</si>
  <si>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</si>
  <si>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</si>
  <si>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</si>
  <si>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</si>
  <si>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</si>
  <si>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</si>
  <si>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</si>
  <si>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</si>
  <si>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</si>
  <si>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</si>
  <si>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</si>
  <si>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</si>
  <si>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</si>
  <si>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</si>
  <si>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</si>
  <si>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</si>
  <si>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</si>
  <si>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</si>
  <si>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</si>
  <si>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</si>
  <si>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</si>
  <si>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</si>
  <si>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</si>
  <si>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</si>
  <si>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</si>
  <si>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</si>
  <si>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</si>
  <si>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</si>
  <si>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</si>
  <si>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</si>
  <si>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</si>
  <si>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</si>
  <si>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</si>
  <si>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</si>
  <si>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</si>
  <si>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</si>
  <si>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</si>
  <si>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</si>
  <si>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</si>
  <si>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</si>
  <si>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</si>
  <si>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</si>
  <si>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</si>
  <si>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</si>
  <si>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</si>
  <si>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</si>
  <si>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</si>
  <si>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</si>
  <si>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</si>
  <si>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</si>
  <si>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</si>
  <si>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</si>
  <si>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</si>
  <si>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</si>
  <si>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</si>
  <si>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</si>
  <si>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</si>
  <si>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</si>
  <si>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</si>
  <si>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</si>
  <si>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</si>
  <si>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</si>
  <si>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</si>
  <si>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</si>
  <si>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</si>
  <si>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</si>
  <si>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</si>
  <si>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</si>
  <si>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</si>
  <si>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</si>
  <si>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</si>
  <si>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</si>
  <si>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</si>
  <si>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</si>
  <si>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</si>
  <si>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</si>
  <si>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</si>
  <si>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</si>
  <si>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</si>
  <si>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</si>
  <si>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</si>
  <si>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</si>
  <si>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</si>
  <si>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</si>
  <si>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</si>
  <si>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</si>
  <si>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</si>
  <si>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</si>
  <si>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</si>
  <si>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</si>
  <si>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</si>
  <si>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</si>
  <si>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</si>
  <si>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</si>
  <si>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</si>
  <si>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</si>
  <si>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</si>
  <si>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</si>
  <si>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</si>
  <si>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</si>
  <si>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</si>
  <si>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</si>
  <si>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</si>
  <si>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</si>
  <si>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</si>
  <si>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</si>
  <si>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</si>
  <si>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</si>
  <si>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</si>
  <si>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</si>
  <si>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</si>
  <si>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</si>
  <si>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</si>
  <si>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</si>
  <si>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</si>
  <si>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</si>
  <si>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</si>
  <si>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</si>
  <si>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</si>
  <si>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</si>
  <si>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</si>
  <si>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</si>
  <si>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</si>
  <si>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</si>
  <si>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</si>
  <si>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</si>
  <si>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</si>
  <si>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</si>
  <si>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</si>
  <si>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</si>
  <si>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</si>
  <si>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</si>
  <si>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</si>
  <si>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</si>
  <si>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</si>
  <si>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</si>
  <si>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</si>
  <si>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</si>
  <si>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</si>
  <si>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</si>
  <si>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</si>
  <si>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</si>
  <si>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</si>
  <si>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</si>
  <si>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</si>
  <si>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</si>
  <si>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</si>
  <si>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</si>
  <si>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</si>
  <si>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</si>
  <si>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</si>
  <si>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</si>
  <si>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</si>
  <si>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</si>
  <si>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</si>
  <si>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</si>
  <si>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</si>
  <si>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</si>
  <si>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</si>
  <si>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</si>
  <si>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</si>
  <si>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</si>
  <si>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</si>
  <si>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</si>
  <si>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</si>
  <si>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</si>
  <si>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</si>
  <si>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</si>
  <si>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</si>
  <si>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</si>
  <si>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</si>
  <si>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</si>
  <si>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</si>
  <si>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</si>
  <si>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</si>
  <si>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</si>
  <si>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</si>
  <si>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</si>
  <si>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</si>
  <si>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</si>
  <si>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</si>
  <si>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</si>
  <si>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</si>
  <si>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</si>
  <si>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</si>
  <si>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</si>
  <si>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</si>
  <si>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</si>
  <si>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</si>
  <si>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</si>
  <si>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</si>
  <si>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</si>
  <si>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</si>
  <si>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</si>
  <si>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</si>
  <si>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</si>
  <si>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</si>
  <si>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</si>
  <si>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</si>
  <si>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</si>
  <si>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</si>
  <si>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</si>
  <si>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</si>
  <si>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</si>
  <si>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</si>
  <si>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</si>
  <si>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</si>
  <si>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</si>
  <si>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</si>
  <si>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</si>
  <si>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</si>
  <si>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</si>
  <si>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</si>
  <si>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</si>
  <si>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</si>
  <si>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</si>
  <si>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</si>
  <si>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</si>
  <si>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</si>
  <si>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</si>
  <si>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</si>
  <si>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</si>
  <si>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</si>
  <si>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</si>
  <si>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</si>
  <si>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</si>
  <si>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</si>
  <si>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</si>
  <si>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</si>
  <si>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</si>
  <si>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</si>
  <si>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</si>
  <si>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</si>
  <si>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</si>
  <si>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</si>
  <si>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</si>
  <si>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</si>
  <si>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</si>
  <si>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</si>
  <si>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</si>
  <si>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</si>
  <si>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</si>
  <si>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</si>
  <si>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</si>
  <si>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</si>
  <si>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</si>
  <si>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</si>
  <si>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</si>
  <si>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</si>
  <si>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</si>
  <si>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</si>
  <si>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</si>
  <si>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</si>
  <si>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</si>
  <si>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</si>
  <si>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</si>
  <si>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</si>
  <si>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</si>
  <si>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</si>
  <si>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</si>
  <si>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</si>
  <si>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</si>
  <si>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</si>
  <si>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</si>
  <si>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</si>
  <si>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</si>
  <si>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</si>
  <si>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</si>
  <si>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</si>
  <si>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</si>
  <si>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</si>
  <si>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</si>
  <si>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</si>
  <si>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</si>
  <si>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</si>
  <si>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</si>
  <si>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</si>
  <si>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</si>
  <si>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</si>
  <si>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</si>
  <si>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</si>
  <si>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</si>
  <si>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</si>
  <si>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</si>
  <si>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</si>
  <si>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</si>
  <si>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</si>
  <si>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</si>
  <si>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</si>
  <si>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</si>
  <si>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</si>
  <si>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</si>
  <si>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</si>
  <si>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</si>
  <si>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</si>
  <si>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</si>
  <si>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</si>
  <si>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</si>
  <si>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</si>
  <si>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</si>
  <si>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</si>
  <si>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</si>
  <si>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</si>
  <si>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</si>
  <si>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</si>
  <si>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</si>
  <si>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</si>
  <si>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</si>
  <si>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</si>
  <si>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</si>
  <si>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</si>
  <si>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</si>
  <si>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</si>
  <si>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</si>
  <si>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</si>
  <si>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</si>
  <si>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</si>
  <si>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</si>
  <si>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</si>
  <si>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</si>
  <si>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</si>
  <si>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</si>
  <si>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</si>
  <si>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</si>
  <si>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</si>
  <si>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</si>
  <si>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</si>
  <si>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</si>
  <si>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</si>
  <si>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</si>
  <si>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</si>
  <si>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</si>
  <si>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</si>
  <si>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</si>
  <si>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</si>
  <si>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</si>
  <si>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</si>
  <si>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</si>
  <si>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</si>
  <si>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</si>
  <si>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</si>
  <si>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</si>
  <si>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</si>
  <si>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</si>
  <si>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</si>
  <si>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</si>
  <si>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</si>
  <si>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</si>
  <si>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</si>
  <si>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</si>
  <si>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</si>
  <si>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</si>
  <si>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</si>
  <si>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</si>
  <si>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</si>
  <si>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</si>
  <si>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</si>
  <si>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</si>
  <si>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</si>
  <si>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</si>
  <si>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</si>
  <si>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</si>
  <si>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</si>
  <si>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</si>
  <si>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</si>
  <si>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</si>
  <si>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</si>
  <si>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</si>
  <si>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</si>
  <si>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</si>
  <si>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</si>
  <si>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</si>
  <si>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</si>
  <si>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</si>
  <si>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</si>
  <si>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</si>
  <si>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</si>
  <si>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</si>
  <si>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</si>
  <si>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</si>
  <si>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</si>
  <si>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</si>
  <si>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</si>
  <si>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</si>
  <si>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</si>
  <si>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</si>
  <si>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</si>
  <si>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</si>
  <si>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</si>
  <si>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</si>
  <si>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</si>
  <si>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</si>
  <si>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</si>
  <si>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</si>
  <si>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</si>
  <si>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</si>
  <si>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</si>
  <si>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</si>
  <si>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</si>
  <si>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</si>
  <si>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</si>
  <si>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</si>
  <si>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</si>
  <si>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</si>
  <si>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</si>
  <si>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</si>
  <si>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</si>
  <si>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</si>
  <si>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</si>
  <si>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</si>
  <si>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</si>
  <si>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</si>
  <si>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</si>
  <si>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</si>
  <si>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</si>
  <si>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</si>
  <si>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</si>
  <si>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</si>
  <si>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</si>
  <si>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</si>
  <si>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</si>
  <si>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</si>
  <si>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</si>
  <si>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</si>
  <si>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</si>
  <si>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</si>
  <si>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</si>
  <si>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</si>
  <si>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</si>
  <si>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</si>
  <si>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</si>
  <si>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</si>
  <si>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</si>
  <si>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</si>
  <si>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</si>
  <si>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</si>
  <si>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</si>
  <si>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</si>
  <si>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</si>
  <si>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</si>
  <si>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</si>
  <si>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</si>
  <si>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</si>
  <si>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</si>
  <si>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</si>
  <si>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</si>
  <si>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</si>
  <si>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</si>
  <si>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</si>
  <si>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</si>
  <si>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</si>
  <si>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</si>
  <si>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</si>
  <si>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</si>
  <si>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</si>
  <si>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</si>
  <si>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</si>
  <si>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</si>
  <si>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</si>
  <si>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</si>
  <si>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</si>
  <si>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</si>
  <si>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</si>
  <si>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</si>
  <si>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</si>
  <si>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</si>
  <si>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</si>
  <si>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</si>
  <si>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</si>
  <si>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</si>
  <si>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</si>
  <si>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</si>
  <si>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</si>
  <si>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</si>
  <si>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</si>
  <si>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</si>
  <si>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</si>
  <si>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</si>
  <si>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</si>
  <si>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</si>
  <si>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</si>
  <si>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</si>
  <si>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</si>
  <si>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</si>
  <si>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</si>
  <si>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</si>
  <si>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</si>
  <si>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</si>
  <si>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</si>
  <si>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</si>
  <si>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</si>
  <si>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</si>
  <si>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</si>
  <si>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</si>
  <si>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</si>
  <si>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</si>
  <si>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</si>
  <si>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</si>
  <si>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</si>
  <si>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</si>
  <si>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</si>
  <si>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</si>
  <si>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</si>
  <si>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</si>
  <si>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</si>
  <si>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</si>
  <si>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</si>
  <si>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</si>
  <si>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</si>
  <si>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</si>
  <si>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</si>
  <si>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</si>
  <si>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</si>
  <si>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</si>
  <si>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</si>
  <si>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</si>
  <si>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</si>
  <si>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</si>
  <si>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</si>
  <si>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</si>
  <si>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</si>
  <si>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</si>
  <si>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</si>
  <si>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</si>
  <si>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</si>
  <si>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</si>
  <si>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</si>
  <si>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</si>
  <si>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</si>
  <si>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</si>
  <si>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</si>
  <si>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</si>
  <si>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</si>
  <si>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</si>
  <si>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</si>
  <si>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</si>
  <si>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</si>
  <si>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</si>
  <si>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</si>
  <si>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</si>
  <si>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</si>
  <si>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</si>
  <si>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</si>
  <si>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</si>
  <si>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</si>
  <si>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</si>
  <si>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</si>
  <si>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</si>
  <si>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</si>
  <si>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</si>
  <si>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</si>
  <si>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</si>
  <si>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</si>
  <si>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</si>
  <si>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</si>
  <si>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</si>
  <si>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</si>
  <si>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</si>
  <si>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</si>
  <si>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</si>
  <si>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</si>
  <si>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</si>
  <si>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</si>
  <si>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</si>
  <si>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</si>
  <si>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</si>
  <si>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</si>
  <si>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</si>
  <si>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</si>
  <si>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</si>
  <si>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</si>
  <si>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</si>
  <si>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</si>
  <si>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</si>
  <si>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</si>
  <si>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</si>
  <si>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</si>
  <si>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</si>
  <si>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</si>
  <si>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</si>
  <si>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</si>
  <si>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</si>
  <si>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</si>
  <si>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</si>
  <si>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</si>
  <si>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</si>
  <si>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</si>
  <si>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</si>
  <si>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</si>
  <si>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</si>
  <si>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</si>
  <si>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</si>
  <si>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</si>
  <si>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</si>
  <si>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</si>
  <si>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</si>
  <si>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</si>
  <si>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</si>
  <si>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</si>
  <si>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</si>
  <si>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</si>
  <si>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</si>
  <si>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</si>
  <si>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</si>
  <si>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</si>
  <si>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</si>
  <si>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</si>
  <si>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</si>
  <si>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</si>
  <si>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</si>
  <si>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</si>
  <si>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</si>
  <si>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</si>
  <si>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</si>
  <si>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</si>
  <si>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</si>
  <si>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</si>
  <si>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</si>
  <si>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</si>
  <si>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</si>
  <si>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</si>
  <si>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</si>
  <si>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</si>
  <si>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</si>
  <si>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</si>
  <si>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</si>
  <si>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</si>
  <si>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</si>
  <si>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</si>
  <si>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</si>
  <si>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</si>
  <si>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</si>
  <si>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</si>
  <si>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</si>
  <si>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</si>
  <si>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</si>
  <si>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</si>
  <si>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</si>
  <si>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</si>
  <si>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</si>
  <si>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</si>
  <si>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</si>
  <si>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</si>
  <si>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</si>
  <si>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</si>
  <si>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</si>
  <si>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</si>
  <si>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</si>
  <si>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</si>
  <si>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</si>
  <si>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</si>
  <si>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</si>
  <si>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</si>
  <si>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</si>
  <si>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</si>
  <si>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</si>
  <si>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</si>
  <si>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</si>
  <si>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</si>
  <si>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</si>
  <si>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</si>
  <si>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</si>
  <si>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</si>
  <si>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</si>
  <si>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</si>
  <si>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</si>
  <si>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</si>
  <si>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</si>
  <si>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</si>
  <si>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</si>
  <si>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</si>
  <si>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</si>
  <si>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</si>
  <si>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</si>
  <si>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</si>
  <si>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</si>
  <si>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</si>
  <si>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</si>
  <si>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</si>
  <si>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</si>
  <si>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</si>
  <si>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</si>
  <si>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</si>
  <si>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</si>
  <si>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</si>
  <si>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</si>
  <si>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</si>
  <si>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</si>
  <si>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</si>
  <si>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</si>
  <si>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</si>
  <si>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</si>
  <si>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</si>
  <si>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</si>
  <si>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</si>
  <si>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</si>
  <si>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</si>
  <si>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</si>
  <si>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</si>
  <si>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</si>
  <si>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</si>
  <si>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</si>
  <si>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</si>
  <si>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</si>
  <si>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</si>
  <si>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</si>
  <si>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</si>
  <si>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</si>
  <si>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</si>
  <si>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</si>
  <si>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</si>
  <si>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</si>
  <si>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</si>
  <si>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</si>
  <si>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</si>
  <si>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</si>
  <si>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</si>
  <si>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</si>
  <si>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</si>
  <si>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</si>
  <si>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</si>
  <si>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</si>
  <si>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</si>
  <si>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</si>
  <si>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</si>
  <si>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</si>
  <si>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</si>
  <si>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</si>
  <si>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</si>
  <si>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</si>
  <si>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</si>
  <si>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</si>
  <si>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</si>
  <si>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</si>
  <si>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</si>
  <si>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</si>
  <si>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</si>
  <si>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</si>
  <si>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</si>
  <si>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</si>
  <si>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</si>
  <si>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</si>
  <si>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</si>
  <si>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</si>
  <si>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</si>
  <si>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</si>
  <si>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</si>
  <si>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</si>
  <si>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</si>
  <si>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</si>
  <si>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</si>
  <si>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</si>
  <si>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</si>
  <si>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</si>
  <si>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</si>
  <si>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</si>
  <si>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</si>
  <si>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</si>
  <si>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</si>
  <si>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</si>
  <si>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</si>
  <si>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</si>
  <si>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</si>
  <si>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</si>
  <si>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</si>
  <si>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</si>
  <si>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</si>
  <si>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</si>
  <si>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</si>
  <si>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</si>
  <si>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</si>
  <si>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</si>
  <si>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</si>
  <si>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</si>
  <si>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</si>
  <si>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</si>
  <si>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</si>
  <si>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</si>
  <si>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</si>
  <si>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</si>
  <si>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</si>
  <si>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</si>
  <si>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</si>
  <si>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</si>
  <si>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</si>
  <si>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</si>
  <si>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</si>
  <si>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</si>
  <si>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</si>
  <si>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</si>
  <si>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</si>
  <si>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</si>
  <si>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</si>
  <si>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</si>
  <si>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</si>
  <si>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</si>
  <si>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</si>
  <si>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</si>
  <si>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</si>
  <si>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</si>
  <si>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</si>
  <si>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</si>
  <si>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</si>
  <si>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</si>
  <si>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</si>
  <si>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</si>
  <si>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</si>
  <si>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</si>
  <si>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</si>
  <si>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</si>
  <si>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</si>
  <si>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</si>
  <si>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</si>
  <si>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</si>
  <si>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</si>
  <si>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</si>
  <si>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</si>
  <si>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</si>
  <si>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</si>
  <si>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</si>
  <si>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</si>
  <si>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</si>
  <si>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</si>
  <si>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</si>
  <si>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</si>
  <si>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</si>
  <si>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</si>
  <si>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</si>
  <si>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</si>
  <si>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</si>
  <si>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</si>
  <si>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</si>
  <si>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</si>
  <si>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</si>
  <si>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</si>
  <si>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</si>
  <si>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</si>
  <si>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</si>
  <si>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</si>
  <si>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</si>
  <si>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</si>
  <si>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</si>
  <si>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</si>
  <si>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</si>
  <si>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</si>
  <si>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</si>
  <si>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</si>
  <si>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</si>
  <si>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</si>
  <si>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</si>
  <si>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</si>
  <si>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</si>
  <si>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</si>
  <si>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</si>
  <si>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</si>
  <si>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</si>
  <si>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</si>
  <si>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</si>
  <si>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</si>
  <si>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</si>
  <si>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</si>
  <si>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</si>
  <si>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</si>
  <si>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</si>
  <si>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</si>
  <si>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</si>
  <si>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</si>
  <si>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</si>
  <si>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</si>
  <si>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</si>
  <si>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</si>
  <si>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</si>
  <si>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</si>
  <si>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</si>
  <si>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</si>
  <si>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</si>
  <si>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</si>
  <si>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</si>
  <si>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</si>
  <si>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</si>
  <si>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</si>
  <si>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</si>
  <si>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</si>
  <si>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</si>
  <si>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</si>
  <si>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</si>
  <si>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</si>
  <si>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</si>
  <si>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</si>
  <si>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</si>
  <si>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</si>
  <si>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</si>
  <si>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</si>
  <si>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</si>
  <si>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</si>
  <si>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</si>
  <si>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</si>
  <si>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</si>
  <si>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</si>
  <si>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</si>
  <si>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</si>
  <si>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</si>
  <si>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</si>
  <si>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</si>
  <si>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</si>
  <si>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</si>
  <si>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</si>
  <si>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</si>
  <si>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</si>
  <si>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</si>
  <si>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</si>
  <si>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</si>
  <si>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</si>
  <si>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</si>
  <si>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</si>
  <si>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</si>
  <si>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</si>
  <si>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</si>
  <si>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</si>
  <si>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</si>
  <si>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</si>
  <si>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</si>
  <si>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</si>
  <si>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</si>
  <si>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</si>
  <si>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</si>
  <si>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</si>
  <si>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</si>
  <si>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</si>
  <si>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</si>
  <si>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</si>
  <si>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</si>
  <si>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</si>
  <si>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</si>
  <si>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</si>
  <si>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</si>
  <si>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</si>
  <si>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</si>
  <si>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</si>
  <si>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</si>
  <si>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</si>
  <si>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</si>
  <si>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</si>
  <si>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</si>
  <si>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</si>
  <si>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</si>
  <si>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</si>
  <si>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</si>
  <si>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</si>
  <si>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</si>
  <si>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</si>
  <si>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</si>
  <si>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</si>
  <si>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</si>
  <si>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</si>
  <si>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</si>
  <si>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</si>
  <si>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</si>
  <si>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</si>
  <si>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</si>
  <si>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</si>
  <si>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</si>
  <si>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</si>
  <si>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</si>
  <si>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</si>
  <si>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</si>
  <si>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</si>
  <si>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</si>
  <si>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</si>
  <si>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</si>
  <si>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</si>
  <si>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</si>
  <si>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</si>
  <si>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</si>
  <si>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</si>
  <si>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</si>
  <si>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</si>
  <si>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</si>
  <si>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</si>
  <si>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</si>
  <si>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</si>
  <si>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</si>
  <si>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</si>
  <si>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</si>
  <si>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</si>
  <si>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</si>
  <si>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</si>
  <si>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</si>
  <si>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</si>
  <si>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</si>
  <si>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</si>
  <si>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</si>
  <si>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</si>
  <si>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</si>
  <si>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</si>
  <si>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</si>
  <si>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</si>
  <si>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</si>
  <si>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</si>
  <si>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</si>
  <si>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</si>
  <si>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</si>
  <si>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</si>
  <si>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</si>
  <si>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</si>
  <si>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</si>
  <si>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</si>
  <si>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</si>
  <si>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</si>
  <si>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</si>
  <si>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</si>
  <si>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</si>
  <si>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</si>
  <si>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</si>
  <si>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</si>
  <si>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</si>
  <si>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</si>
  <si>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</si>
  <si>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</si>
  <si>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</si>
  <si>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</si>
  <si>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</si>
  <si>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</si>
  <si>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</si>
  <si>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</si>
  <si>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</si>
  <si>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</si>
  <si>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</si>
  <si>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</si>
  <si>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</si>
  <si>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</si>
  <si>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</si>
  <si>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</si>
  <si>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</si>
  <si>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</si>
  <si>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</si>
  <si>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</si>
  <si>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</si>
  <si>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</si>
  <si>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</si>
  <si>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</si>
  <si>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</si>
  <si>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</si>
  <si>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</si>
  <si>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</si>
  <si>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</si>
  <si>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</si>
  <si>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</si>
  <si>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</si>
  <si>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</si>
  <si>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</si>
  <si>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</si>
  <si>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</si>
  <si>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</si>
  <si>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</si>
  <si>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</si>
  <si>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</si>
  <si>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</si>
  <si>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</si>
  <si>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</si>
  <si>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</si>
  <si>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</si>
  <si>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</si>
  <si>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</si>
  <si>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</si>
  <si>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</si>
  <si>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</si>
  <si>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</si>
  <si>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</si>
  <si>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</si>
  <si>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</si>
  <si>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</si>
  <si>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</si>
  <si>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</si>
  <si>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</si>
  <si>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</si>
  <si>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</si>
  <si>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</si>
  <si>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</si>
  <si>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</si>
  <si>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</si>
  <si>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</si>
  <si>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</si>
  <si>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</si>
  <si>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</si>
  <si>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</si>
  <si>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</si>
  <si>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</si>
  <si>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</si>
  <si>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</si>
  <si>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</si>
  <si>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</si>
  <si>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</si>
  <si>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</si>
  <si>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</si>
  <si>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</si>
  <si>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</si>
  <si>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</si>
  <si>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</si>
  <si>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</si>
  <si>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</si>
  <si>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</si>
  <si>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</si>
  <si>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</si>
  <si>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</si>
  <si>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</si>
  <si>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</si>
  <si>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</si>
  <si>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</si>
  <si>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</si>
  <si>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</si>
  <si>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</si>
  <si>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</si>
  <si>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</si>
  <si>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</si>
  <si>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</si>
  <si>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</si>
  <si>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</si>
  <si>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</si>
  <si>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</si>
  <si>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</si>
  <si>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</si>
  <si>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</si>
  <si>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</si>
  <si>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</si>
  <si>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</si>
  <si>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</si>
  <si>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</si>
  <si>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</si>
  <si>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</si>
  <si>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</si>
  <si>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</si>
  <si>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</si>
  <si>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</si>
  <si>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</si>
  <si>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</si>
  <si>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</si>
  <si>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</si>
  <si>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</si>
  <si>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</si>
  <si>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</si>
  <si>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</si>
  <si>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</si>
  <si>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</si>
  <si>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</si>
  <si>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</si>
  <si>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</si>
  <si>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</si>
  <si>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</si>
  <si>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</si>
  <si>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</si>
  <si>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</si>
  <si>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</si>
  <si>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</si>
  <si>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</si>
  <si>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</si>
  <si>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</si>
  <si>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</si>
  <si>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</si>
  <si>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</si>
  <si>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</si>
  <si>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</si>
  <si>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</si>
  <si>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</si>
  <si>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</si>
  <si>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</si>
  <si>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</si>
  <si>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</si>
  <si>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</si>
  <si>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</si>
  <si>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</si>
  <si>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</si>
  <si>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</si>
  <si>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</si>
  <si>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</si>
  <si>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</si>
  <si>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</si>
  <si>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</si>
  <si>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</si>
  <si>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</si>
  <si>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</si>
  <si>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</si>
  <si>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</si>
  <si>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</si>
  <si>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</si>
  <si>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</si>
  <si>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</si>
  <si>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</si>
  <si>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</si>
  <si>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</si>
  <si>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</si>
  <si>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</si>
  <si>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</si>
  <si>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</si>
  <si>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</si>
  <si>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</si>
  <si>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</si>
  <si>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</si>
  <si>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</si>
  <si>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</si>
  <si>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</si>
  <si>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</si>
  <si>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</si>
  <si>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</si>
  <si>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</si>
  <si>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</si>
  <si>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</si>
  <si>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</si>
  <si>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</si>
  <si>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</si>
  <si>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</si>
  <si>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</si>
  <si>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</si>
  <si>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</si>
  <si>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</si>
  <si>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</si>
  <si>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</si>
  <si>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</si>
  <si>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</si>
  <si>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</si>
  <si>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</si>
  <si>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</si>
  <si>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</si>
  <si>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</si>
  <si>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</si>
  <si>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</si>
  <si>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</si>
  <si>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</si>
  <si>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</si>
  <si>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</si>
  <si>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</si>
  <si>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</si>
  <si>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</si>
  <si>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</si>
  <si>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</si>
  <si>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</si>
  <si>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</si>
  <si>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</si>
  <si>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</si>
  <si>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</si>
  <si>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</si>
  <si>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</si>
  <si>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</si>
  <si>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</si>
  <si>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</si>
  <si>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</si>
  <si>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</si>
  <si>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</si>
  <si>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</si>
  <si>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</si>
  <si>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</si>
  <si>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</si>
  <si>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</si>
  <si>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</si>
  <si>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</si>
  <si>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</si>
  <si>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</si>
  <si>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</si>
  <si>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</si>
  <si>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</si>
  <si>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</si>
  <si>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</si>
  <si>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</si>
  <si>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</si>
  <si>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</si>
  <si>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</si>
  <si>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</si>
  <si>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</si>
  <si>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</si>
  <si>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</si>
  <si>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</si>
  <si>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</si>
  <si>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</si>
  <si>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</si>
  <si>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</si>
  <si>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</si>
  <si>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</si>
  <si>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</si>
  <si>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</si>
  <si>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</si>
  <si>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</si>
  <si>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</si>
  <si>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</si>
  <si>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</si>
  <si>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</si>
  <si>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</si>
  <si>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</si>
  <si>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</si>
  <si>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</si>
  <si>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</si>
  <si>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</si>
  <si>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</si>
  <si>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</si>
  <si>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</si>
  <si>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</si>
  <si>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</si>
  <si>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</si>
  <si>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</si>
  <si>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</si>
  <si>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</si>
  <si>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</si>
  <si>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</si>
  <si>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</si>
  <si>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</si>
  <si>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</si>
  <si>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</si>
  <si>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</si>
  <si>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</si>
  <si>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</si>
  <si>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</si>
  <si>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</si>
  <si>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</si>
  <si>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</si>
  <si>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</si>
  <si>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</si>
  <si>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</si>
  <si>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</si>
  <si>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</si>
  <si>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</si>
  <si>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</si>
  <si>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</si>
  <si>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</si>
  <si>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</si>
  <si>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</si>
  <si>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</si>
  <si>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</si>
  <si>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</si>
  <si>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</si>
  <si>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</si>
  <si>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</si>
  <si>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</si>
  <si>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</si>
  <si>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</si>
  <si>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</si>
  <si>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</si>
  <si>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</si>
  <si>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</si>
  <si>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</si>
  <si>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</si>
  <si>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</si>
  <si>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</si>
  <si>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</si>
  <si>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</si>
  <si>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</si>
  <si>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</si>
  <si>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</si>
  <si>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</si>
  <si>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</si>
  <si>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</si>
  <si>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</si>
  <si>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</si>
  <si>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</si>
  <si>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</si>
  <si>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</si>
  <si>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</si>
  <si>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</si>
  <si>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</si>
  <si>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</si>
  <si>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</si>
  <si>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</si>
  <si>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</si>
  <si>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</si>
  <si>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</si>
  <si>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</si>
  <si>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</si>
  <si>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</si>
  <si>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</si>
  <si>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</si>
  <si>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</si>
  <si>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</si>
  <si>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</si>
  <si>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</si>
  <si>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</si>
  <si>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</si>
  <si>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</si>
  <si>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</si>
  <si>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</si>
  <si>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</si>
  <si>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</si>
  <si>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</si>
  <si>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</si>
  <si>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</si>
  <si>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</si>
  <si>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</si>
  <si>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</si>
  <si>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</si>
  <si>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</si>
  <si>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</si>
  <si>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</si>
  <si>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</si>
  <si>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</si>
  <si>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</si>
  <si>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</si>
  <si>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</si>
  <si>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</si>
  <si>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</si>
  <si>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</si>
  <si>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</si>
  <si>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</si>
  <si>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</si>
  <si>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</si>
  <si>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</si>
  <si>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</si>
  <si>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</si>
  <si>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</si>
  <si>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</si>
  <si>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</si>
  <si>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</si>
  <si>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</si>
  <si>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</si>
  <si>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</si>
  <si>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</si>
  <si>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</si>
  <si>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</si>
  <si>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</si>
  <si>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</si>
  <si>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</si>
  <si>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</si>
  <si>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</si>
  <si>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</si>
  <si>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</si>
  <si>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</si>
  <si>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</si>
  <si>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</si>
  <si>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</si>
  <si>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</si>
  <si>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</si>
  <si>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</si>
  <si>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</si>
  <si>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</si>
  <si>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</si>
  <si>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</si>
  <si>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</si>
  <si>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</si>
  <si>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</si>
  <si>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</si>
  <si>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</si>
  <si>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</si>
  <si>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</si>
  <si>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</si>
  <si>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</si>
  <si>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</si>
  <si>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</si>
  <si>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</si>
  <si>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</si>
  <si>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</si>
  <si>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</si>
  <si>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</si>
  <si>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</si>
  <si>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</si>
  <si>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</si>
  <si>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</si>
  <si>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</si>
  <si>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</si>
  <si>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</si>
  <si>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</si>
  <si>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</si>
  <si>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</si>
  <si>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</si>
  <si>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</si>
  <si>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</si>
  <si>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</si>
  <si>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</si>
  <si>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</si>
  <si>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</si>
  <si>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</si>
  <si>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</si>
  <si>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</si>
  <si>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</si>
  <si>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</si>
  <si>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</si>
  <si>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</si>
  <si>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</si>
  <si>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</si>
  <si>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</si>
  <si>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</si>
  <si>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</si>
  <si>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</si>
  <si>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</si>
  <si>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</si>
  <si>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</si>
  <si>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</si>
  <si>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</si>
  <si>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</si>
  <si>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</si>
  <si>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</si>
  <si>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</si>
  <si>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</si>
  <si>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</si>
  <si>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</si>
  <si>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</si>
  <si>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</si>
  <si>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</si>
  <si>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</si>
  <si>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</si>
  <si>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</si>
  <si>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</si>
  <si>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</si>
  <si>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</si>
  <si>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</si>
  <si>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</si>
  <si>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</si>
  <si>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</si>
  <si>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</si>
  <si>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</si>
  <si>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</si>
  <si>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</si>
  <si>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</si>
  <si>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</si>
  <si>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</si>
  <si>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</si>
  <si>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</si>
  <si>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</si>
  <si>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</si>
  <si>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</si>
  <si>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</si>
  <si>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</si>
  <si>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</si>
  <si>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</si>
  <si>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</si>
  <si>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</si>
  <si>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</si>
  <si>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</si>
  <si>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</si>
  <si>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</si>
  <si>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</si>
  <si>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</si>
  <si>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</si>
  <si>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</si>
  <si>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</si>
  <si>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</si>
  <si>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</si>
  <si>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</si>
  <si>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</si>
  <si>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</si>
  <si>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</si>
  <si>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</si>
  <si>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</si>
  <si>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</si>
  <si>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</si>
  <si>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</si>
  <si>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</si>
  <si>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</si>
  <si>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</si>
  <si>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</si>
  <si>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</si>
  <si>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</si>
  <si>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</si>
  <si>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</si>
  <si>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</si>
  <si>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</si>
  <si>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</si>
  <si>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</si>
  <si>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</si>
  <si>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</si>
  <si>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</si>
  <si>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</si>
  <si>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</si>
  <si>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</si>
  <si>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</si>
  <si>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</si>
  <si>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</si>
  <si>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</si>
  <si>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</si>
  <si>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</si>
  <si>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</si>
  <si>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</si>
  <si>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</si>
  <si>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</si>
  <si>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</si>
  <si>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</si>
  <si>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</si>
  <si>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</si>
  <si>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</si>
  <si>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</si>
  <si>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</si>
  <si>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</si>
  <si>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</si>
  <si>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</si>
  <si>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</si>
  <si>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</si>
  <si>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</si>
  <si>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</si>
  <si>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</si>
  <si>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</si>
  <si>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</si>
  <si>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</si>
  <si>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</si>
  <si>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</si>
  <si>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</si>
  <si>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</si>
  <si>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</si>
  <si>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</si>
  <si>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</si>
  <si>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</si>
  <si>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</si>
  <si>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</si>
  <si>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</si>
  <si>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</si>
  <si>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</si>
  <si>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</si>
  <si>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</si>
  <si>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</si>
  <si>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</si>
  <si>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</si>
  <si>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</si>
  <si>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</si>
  <si>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</si>
  <si>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</si>
  <si>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</si>
  <si>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</si>
  <si>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</si>
  <si>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</si>
  <si>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</si>
  <si>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</si>
  <si>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</si>
  <si>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</si>
  <si>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</si>
  <si>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</si>
  <si>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</si>
  <si>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</si>
  <si>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</si>
  <si>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</si>
  <si>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</si>
  <si>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</si>
  <si>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</si>
  <si>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</si>
  <si>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</si>
  <si>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</si>
  <si>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</si>
  <si>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</si>
  <si>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</si>
  <si>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</si>
  <si>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</si>
  <si>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</si>
  <si>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</si>
  <si>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</si>
  <si>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</si>
  <si>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</si>
  <si>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</si>
  <si>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</si>
  <si>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</si>
  <si>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</si>
  <si>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</si>
  <si>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</si>
  <si>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</si>
  <si>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</si>
  <si>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</si>
  <si>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</si>
  <si>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</si>
  <si>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</si>
  <si>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</si>
  <si>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</si>
  <si>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</si>
  <si>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</si>
  <si>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</si>
  <si>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</si>
  <si>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</si>
  <si>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</si>
  <si>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</si>
  <si>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</si>
  <si>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</si>
  <si>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</si>
  <si>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</si>
  <si>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</si>
  <si>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</si>
  <si>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</si>
  <si>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</si>
  <si>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</si>
  <si>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</si>
  <si>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</si>
  <si>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</si>
  <si>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</si>
  <si>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</si>
  <si>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</si>
  <si>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</si>
  <si>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</si>
  <si>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</si>
  <si>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</si>
  <si>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</si>
  <si>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</si>
  <si>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</si>
  <si>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</si>
  <si>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</si>
  <si>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</si>
  <si>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</si>
  <si>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</si>
  <si>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</si>
  <si>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</si>
  <si>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</si>
  <si>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</si>
  <si>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</si>
  <si>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</si>
  <si>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</si>
  <si>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</si>
  <si>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</si>
  <si>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</si>
  <si>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</si>
  <si>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</si>
  <si>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</si>
  <si>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</si>
  <si>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</si>
  <si>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</si>
  <si>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</si>
  <si>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</si>
  <si>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</si>
  <si>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</si>
  <si>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</si>
  <si>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</si>
  <si>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</si>
  <si>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</si>
  <si>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</si>
  <si>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</si>
  <si>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</si>
  <si>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</si>
  <si>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</si>
  <si>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</si>
  <si>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</si>
  <si>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</si>
  <si>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</si>
  <si>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</si>
  <si>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</si>
  <si>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</si>
  <si>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</si>
  <si>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</si>
  <si>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</si>
  <si>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</si>
  <si>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</si>
  <si>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</si>
  <si>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</si>
  <si>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</si>
  <si>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</si>
  <si>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</si>
  <si>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</si>
  <si>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</si>
  <si>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</si>
  <si>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</si>
  <si>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</si>
  <si>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</si>
  <si>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</si>
  <si>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</si>
  <si>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</si>
  <si>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</si>
  <si>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</si>
  <si>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</si>
  <si>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</si>
  <si>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</si>
  <si>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</si>
  <si>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</si>
  <si>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</si>
  <si>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</si>
  <si>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</si>
  <si>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</si>
  <si>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</si>
  <si>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</si>
  <si>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</si>
  <si>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</si>
  <si>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</si>
  <si>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</si>
  <si>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</si>
  <si>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</si>
  <si>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</si>
  <si>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</si>
  <si>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</si>
  <si>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</si>
  <si>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</si>
  <si>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</si>
  <si>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</si>
  <si>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</si>
  <si>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</si>
  <si>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</si>
  <si>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</si>
  <si>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</si>
  <si>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</si>
  <si>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</si>
  <si>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</si>
  <si>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</si>
  <si>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</si>
  <si>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</si>
  <si>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</si>
  <si>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</si>
  <si>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</si>
  <si>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</si>
  <si>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</si>
  <si>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</si>
  <si>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</si>
  <si>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</si>
  <si>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</si>
  <si>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</si>
  <si>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</si>
  <si>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</si>
  <si>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</si>
  <si>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</si>
  <si>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</si>
  <si>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</si>
  <si>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</si>
  <si>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</si>
  <si>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</si>
  <si>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</si>
  <si>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</si>
  <si>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</si>
  <si>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</si>
  <si>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</si>
  <si>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</si>
  <si>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</si>
  <si>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</si>
  <si>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</si>
  <si>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</si>
  <si>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</si>
  <si>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</si>
  <si>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</si>
  <si>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</si>
  <si>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</si>
  <si>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</si>
  <si>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</si>
  <si>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</si>
  <si>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</si>
  <si>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</si>
  <si>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</si>
  <si>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</si>
  <si>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</si>
  <si>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</si>
  <si>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</si>
  <si>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</si>
  <si>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</si>
  <si>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</si>
  <si>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</si>
  <si>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</si>
  <si>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</si>
  <si>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</si>
  <si>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</si>
  <si>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</si>
  <si>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</si>
  <si>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</si>
  <si>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</si>
  <si>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</si>
  <si>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</si>
  <si>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</si>
  <si>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</si>
  <si>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</si>
  <si>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</si>
  <si>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</si>
  <si>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</si>
  <si>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</si>
  <si>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</si>
  <si>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</si>
  <si>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</si>
  <si>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</si>
  <si>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</si>
  <si>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</si>
  <si>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</si>
  <si>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</si>
  <si>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</si>
  <si>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</si>
  <si>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</si>
  <si>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</si>
  <si>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</si>
  <si>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</si>
  <si>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</si>
  <si>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</si>
  <si>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</si>
  <si>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</si>
  <si>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</si>
  <si>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</si>
  <si>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</si>
  <si>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</si>
  <si>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</si>
  <si>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</si>
  <si>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</si>
  <si>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</si>
  <si>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</si>
  <si>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</si>
  <si>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</si>
  <si>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</si>
  <si>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</si>
  <si>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</si>
  <si>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</si>
  <si>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</si>
  <si>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</si>
  <si>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</si>
  <si>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</si>
  <si>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</si>
  <si>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</si>
  <si>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</si>
  <si>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</si>
  <si>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</si>
  <si>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</si>
  <si>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</si>
  <si>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</si>
  <si>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</si>
  <si>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</si>
  <si>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</si>
  <si>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</si>
  <si>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</si>
  <si>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</si>
  <si>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</si>
  <si>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</si>
  <si>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</si>
  <si>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</si>
  <si>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</si>
  <si>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</si>
  <si>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</si>
  <si>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</si>
  <si>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</si>
  <si>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</si>
  <si>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</si>
  <si>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</si>
  <si>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</si>
  <si>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</si>
  <si>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</si>
  <si>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</si>
  <si>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</si>
  <si>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</si>
  <si>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</si>
  <si>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</si>
  <si>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</si>
  <si>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</si>
  <si>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</si>
  <si>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</si>
  <si>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</si>
  <si>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</si>
  <si>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</si>
  <si>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</si>
  <si>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</si>
  <si>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</si>
  <si>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</si>
  <si>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</si>
  <si>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</si>
  <si>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</si>
  <si>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</si>
  <si>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</si>
  <si>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</si>
  <si>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</si>
  <si>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</si>
  <si>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</si>
  <si>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</si>
  <si>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</si>
  <si>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</si>
  <si>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</si>
  <si>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</si>
  <si>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</si>
  <si>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</si>
  <si>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</si>
  <si>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</si>
  <si>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</si>
  <si>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</si>
  <si>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</si>
  <si>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</si>
  <si>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</si>
  <si>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</si>
  <si>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</si>
  <si>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</si>
  <si>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</si>
  <si>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</si>
  <si>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</si>
  <si>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</si>
  <si>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</si>
  <si>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</si>
  <si>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</si>
  <si>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</si>
  <si>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</si>
  <si>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</si>
  <si>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</si>
  <si>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</si>
  <si>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</si>
  <si>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</si>
  <si>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</si>
  <si>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</si>
  <si>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</si>
  <si>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</si>
  <si>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</si>
  <si>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</si>
  <si>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</si>
  <si>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</si>
  <si>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</si>
  <si>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</si>
  <si>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</si>
  <si>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</si>
  <si>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</si>
  <si>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</si>
  <si>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</si>
  <si>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</si>
  <si>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</si>
  <si>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</si>
  <si>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</si>
  <si>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</si>
  <si>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</si>
  <si>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</si>
  <si>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</si>
  <si>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</si>
  <si>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</si>
  <si>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</si>
  <si>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</si>
  <si>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</si>
  <si>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</si>
  <si>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</si>
  <si>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</si>
  <si>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</si>
  <si>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</si>
  <si>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</si>
  <si>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</si>
  <si>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</si>
  <si>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</si>
  <si>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</si>
  <si>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</si>
  <si>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</si>
  <si>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</si>
  <si>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</si>
  <si>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</si>
  <si>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</si>
  <si>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</si>
  <si>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</si>
  <si>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</si>
  <si>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</si>
  <si>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</si>
  <si>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</si>
  <si>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</si>
  <si>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</si>
  <si>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</si>
  <si>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</si>
  <si>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</si>
  <si>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</si>
  <si>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</si>
  <si>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</si>
  <si>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</si>
  <si>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</si>
  <si>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</si>
  <si>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</si>
  <si>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</si>
  <si>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</si>
  <si>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</si>
  <si>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</si>
  <si>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</si>
  <si>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</si>
  <si>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</si>
  <si>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</si>
  <si>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</si>
  <si>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</si>
  <si>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</si>
  <si>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</si>
  <si>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</si>
  <si>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</si>
  <si>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</si>
  <si>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</si>
  <si>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</si>
  <si>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</si>
  <si>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</si>
  <si>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</si>
  <si>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</si>
  <si>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</si>
  <si>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</si>
  <si>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</si>
  <si>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</si>
  <si>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</si>
  <si>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</si>
  <si>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</si>
  <si>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</si>
  <si>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</si>
  <si>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</si>
  <si>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</si>
  <si>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</si>
  <si>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</si>
  <si>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</si>
  <si>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</si>
  <si>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</si>
  <si>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</si>
  <si>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</si>
  <si>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</si>
  <si>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</si>
  <si>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</si>
  <si>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</si>
  <si>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</si>
  <si>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</si>
  <si>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</si>
  <si>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</si>
  <si>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</si>
  <si>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</si>
  <si>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</si>
  <si>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</si>
  <si>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</si>
  <si>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</si>
  <si>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</si>
  <si>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</si>
  <si>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</si>
  <si>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</si>
  <si>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</si>
  <si>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</si>
  <si>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</si>
  <si>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</si>
  <si>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</si>
  <si>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</si>
  <si>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</si>
  <si>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</si>
  <si>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</si>
  <si>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</si>
  <si>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</si>
  <si>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</si>
  <si>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</si>
  <si>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</si>
  <si>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</si>
  <si>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</si>
  <si>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</si>
  <si>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</si>
  <si>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</si>
  <si>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</si>
  <si>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</si>
  <si>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</si>
  <si>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</si>
  <si>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</si>
  <si>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</si>
  <si>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</si>
  <si>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</si>
  <si>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</si>
  <si>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</si>
  <si>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</si>
  <si>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</si>
  <si>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</si>
  <si>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</si>
  <si>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</si>
  <si>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</si>
  <si>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</si>
  <si>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</si>
  <si>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</si>
  <si>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</si>
  <si>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</si>
  <si>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</si>
  <si>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</si>
  <si>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</si>
  <si>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</si>
  <si>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</si>
  <si>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</si>
  <si>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</si>
  <si>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</si>
  <si>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</si>
  <si>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</si>
  <si>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</si>
  <si>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</si>
  <si>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</si>
  <si>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</si>
  <si>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</si>
  <si>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</si>
  <si>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</si>
  <si>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</si>
  <si>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</si>
  <si>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</si>
  <si>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</si>
  <si>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</si>
  <si>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</si>
  <si>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</si>
  <si>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</si>
  <si>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</si>
  <si>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</si>
  <si>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</si>
  <si>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</si>
  <si>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</si>
  <si>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</si>
  <si>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</si>
  <si>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</si>
  <si>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</si>
  <si>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</si>
  <si>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</si>
  <si>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</si>
  <si>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</si>
  <si>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</si>
  <si>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</si>
  <si>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</si>
  <si>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</si>
  <si>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</si>
  <si>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</si>
  <si>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</si>
  <si>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</si>
  <si>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</si>
  <si>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</si>
  <si>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</si>
  <si>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</si>
  <si>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</si>
  <si>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</si>
  <si>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</si>
  <si>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</si>
  <si>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</si>
  <si>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</si>
  <si>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</si>
  <si>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</si>
  <si>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</si>
  <si>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</si>
  <si>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</si>
  <si>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</si>
  <si>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</si>
  <si>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</si>
  <si>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</si>
  <si>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</si>
  <si>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</si>
  <si>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</si>
  <si>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</si>
  <si>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</si>
  <si>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</si>
  <si>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</si>
  <si>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</si>
  <si>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</si>
  <si>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</si>
  <si>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</si>
  <si>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</si>
  <si>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</si>
  <si>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</si>
  <si>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</si>
  <si>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</si>
  <si>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</si>
  <si>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</si>
  <si>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</si>
  <si>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</si>
  <si>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</si>
  <si>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</si>
  <si>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</si>
  <si>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</si>
  <si>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</si>
  <si>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</si>
  <si>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</si>
  <si>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</si>
  <si>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</si>
  <si>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</si>
  <si>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</si>
  <si>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</si>
  <si>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</si>
  <si>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</si>
  <si>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</si>
  <si>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</si>
  <si>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</si>
  <si>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</si>
  <si>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</si>
  <si>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</si>
  <si>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</si>
  <si>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</si>
  <si>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</si>
  <si>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</si>
  <si>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</si>
  <si>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</si>
  <si>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</si>
  <si>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</si>
  <si>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</si>
  <si>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</si>
  <si>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</si>
  <si>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</si>
  <si>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</si>
  <si>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</si>
  <si>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</si>
  <si>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</si>
  <si>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</si>
  <si>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</si>
  <si>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</si>
  <si>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</si>
  <si>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</si>
  <si>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</si>
  <si>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</si>
  <si>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</si>
  <si>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</si>
  <si>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</si>
  <si>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</si>
  <si>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</si>
  <si>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</si>
  <si>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</si>
  <si>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</si>
  <si>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</si>
  <si>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</si>
  <si>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</si>
  <si>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</si>
  <si>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</si>
  <si>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</si>
  <si>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</si>
  <si>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</si>
  <si>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</si>
  <si>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</si>
  <si>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</si>
  <si>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</si>
  <si>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</si>
  <si>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</si>
  <si>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</si>
  <si>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</si>
  <si>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</si>
  <si>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</si>
  <si>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</si>
  <si>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</si>
  <si>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</si>
  <si>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</si>
  <si>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</si>
  <si>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</si>
  <si>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</si>
  <si>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</si>
  <si>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</si>
  <si>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</si>
  <si>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</si>
  <si>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</si>
  <si>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</si>
  <si>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</si>
  <si>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</si>
  <si>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</si>
  <si>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</si>
  <si>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</si>
  <si>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</si>
  <si>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</si>
  <si>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</si>
  <si>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</si>
  <si>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</si>
  <si>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</si>
  <si>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</si>
  <si>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</si>
  <si>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</si>
  <si>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</si>
  <si>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</si>
  <si>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</si>
  <si>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</si>
  <si>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</si>
  <si>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</si>
  <si>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</si>
  <si>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</si>
  <si>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</si>
  <si>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</si>
  <si>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</si>
  <si>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</si>
  <si>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</si>
  <si>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</si>
  <si>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</si>
  <si>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</si>
  <si>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</si>
  <si>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</si>
  <si>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</si>
  <si>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</si>
  <si>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</si>
  <si>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</si>
  <si>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</si>
  <si>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</si>
  <si>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</si>
  <si>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</si>
  <si>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</si>
  <si>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</si>
  <si>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</si>
  <si>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</si>
  <si>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</si>
  <si>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</si>
  <si>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</si>
  <si>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</si>
  <si>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</si>
  <si>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</si>
  <si>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</si>
  <si>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</si>
  <si>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</si>
  <si>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</si>
  <si>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</si>
  <si>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</si>
  <si>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</si>
  <si>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</si>
  <si>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</si>
  <si>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</si>
  <si>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</si>
  <si>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</si>
  <si>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</si>
  <si>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</si>
  <si>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</si>
  <si>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</si>
  <si>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</si>
  <si>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</si>
  <si>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</si>
  <si>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</si>
  <si>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</si>
  <si>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</si>
  <si>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</si>
  <si>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</si>
  <si>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</si>
  <si>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</si>
  <si>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</si>
  <si>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</si>
  <si>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</si>
  <si>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</si>
  <si>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</si>
  <si>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</si>
  <si>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</si>
  <si>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</si>
  <si>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</si>
  <si>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</si>
  <si>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</si>
  <si>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</si>
  <si>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</si>
  <si>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</si>
  <si>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</si>
  <si>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</si>
  <si>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</si>
  <si>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</si>
  <si>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</si>
  <si>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</si>
  <si>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</si>
  <si>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</si>
  <si>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</si>
  <si>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</si>
  <si>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</si>
  <si>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</si>
  <si>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</si>
  <si>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</si>
  <si>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</si>
  <si>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</si>
  <si>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</si>
  <si>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</si>
  <si>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</si>
  <si>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</si>
  <si>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</si>
  <si>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</si>
  <si>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</si>
  <si>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</si>
  <si>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</si>
  <si>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</si>
  <si>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</si>
  <si>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</si>
  <si>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</si>
  <si>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</si>
  <si>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</si>
  <si>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</si>
  <si>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</si>
  <si>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</si>
  <si>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</si>
  <si>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</si>
  <si>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</si>
  <si>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</si>
  <si>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</si>
  <si>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</si>
  <si>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</si>
  <si>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</si>
  <si>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</si>
  <si>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</si>
  <si>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</si>
  <si>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</si>
  <si>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</si>
  <si>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</si>
  <si>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</si>
  <si>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</si>
  <si>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</si>
  <si>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</si>
  <si>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</si>
  <si>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</si>
  <si>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</si>
  <si>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</si>
  <si>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</si>
  <si>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</si>
  <si>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</si>
  <si>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</si>
  <si>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</si>
  <si>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</si>
  <si>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</si>
  <si>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</si>
  <si>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</si>
  <si>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</si>
  <si>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</si>
  <si>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</si>
  <si>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</si>
  <si>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</si>
  <si>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</si>
  <si>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</si>
  <si>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</si>
  <si>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</si>
  <si>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</si>
  <si>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</si>
  <si>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</si>
  <si>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</si>
  <si>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</si>
  <si>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</si>
  <si>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</si>
  <si>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</si>
  <si>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</si>
  <si>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</si>
  <si>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</si>
  <si>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</si>
  <si>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</si>
  <si>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</si>
  <si>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</si>
  <si>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</si>
  <si>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</si>
  <si>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</si>
  <si>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</si>
  <si>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</si>
  <si>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</si>
  <si>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</si>
  <si>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</si>
  <si>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</si>
  <si>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</si>
  <si>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</si>
  <si>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</si>
  <si>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</si>
  <si>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</si>
  <si>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</si>
  <si>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</si>
  <si>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</si>
  <si>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</si>
  <si>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</si>
  <si>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</si>
  <si>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</si>
  <si>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</si>
  <si>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</si>
  <si>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</si>
  <si>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</si>
  <si>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</si>
  <si>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</si>
  <si>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</si>
  <si>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</si>
  <si>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</si>
  <si>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</si>
  <si>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</si>
  <si>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</si>
  <si>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</si>
  <si>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</si>
  <si>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</si>
  <si>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</si>
  <si>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</si>
  <si>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</si>
  <si>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</si>
  <si>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</si>
  <si>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</si>
  <si>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</si>
  <si>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</si>
  <si>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</si>
  <si>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</si>
  <si>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</si>
  <si>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</si>
  <si>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</si>
  <si>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</si>
  <si>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</si>
  <si>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</si>
  <si>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</si>
  <si>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</si>
  <si>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</si>
  <si>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</si>
  <si>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</si>
  <si>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</si>
  <si>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</si>
  <si>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</si>
  <si>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</si>
  <si>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</si>
  <si>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</si>
  <si>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</si>
  <si>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</si>
  <si>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</si>
  <si>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</si>
  <si>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</si>
  <si>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</si>
  <si>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</si>
  <si>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</si>
  <si>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</si>
  <si>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</si>
  <si>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</si>
  <si>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</si>
  <si>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</si>
  <si>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</si>
  <si>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</si>
  <si>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</si>
  <si>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</si>
  <si>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</si>
  <si>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</si>
  <si>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</si>
  <si>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</si>
  <si>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</si>
  <si>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</si>
  <si>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</si>
  <si>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</si>
  <si>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</si>
  <si>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</si>
  <si>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</si>
  <si>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</si>
  <si>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</si>
  <si>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</si>
  <si>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</si>
  <si>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</si>
  <si>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</si>
  <si>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</si>
  <si>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</si>
  <si>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</si>
  <si>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</si>
  <si>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</si>
  <si>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</si>
  <si>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</si>
  <si>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</si>
  <si>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</si>
  <si>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</si>
  <si>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</si>
  <si>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</si>
  <si>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</si>
  <si>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</si>
  <si>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</si>
  <si>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</si>
  <si>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</si>
  <si>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</si>
  <si>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</si>
  <si>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</si>
  <si>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</si>
  <si>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</si>
  <si>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</si>
  <si>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</si>
  <si>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</si>
  <si>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</si>
  <si>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</si>
  <si>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</si>
  <si>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</si>
  <si>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</si>
  <si>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</si>
  <si>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</si>
  <si>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</si>
  <si>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</si>
  <si>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</si>
  <si>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</si>
  <si>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</si>
  <si>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</si>
  <si>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</si>
  <si>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</si>
  <si>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</si>
  <si>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</si>
  <si>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</si>
  <si>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</si>
  <si>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</si>
  <si>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</si>
  <si>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</si>
  <si>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</si>
  <si>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</si>
  <si>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</si>
  <si>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</si>
  <si>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</si>
  <si>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</si>
  <si>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</si>
  <si>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</si>
  <si>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</si>
  <si>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</si>
  <si>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</si>
  <si>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</si>
  <si>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</si>
  <si>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</si>
  <si>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</si>
  <si>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</si>
  <si>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</si>
  <si>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</si>
  <si>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</si>
  <si>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</si>
  <si>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</si>
  <si>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</si>
  <si>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</si>
  <si>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</si>
  <si>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</si>
  <si>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</si>
  <si>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</si>
  <si>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</si>
  <si>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</si>
  <si>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</si>
  <si>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</si>
  <si>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</si>
  <si>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</si>
  <si>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</si>
  <si>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</si>
  <si>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</si>
  <si>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</si>
  <si>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</si>
  <si>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</si>
  <si>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</si>
  <si>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</si>
  <si>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</si>
  <si>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</si>
  <si>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</si>
  <si>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</si>
  <si>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</si>
  <si>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</si>
  <si>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</si>
  <si>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</si>
  <si>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</si>
  <si>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</si>
  <si>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</si>
  <si>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</si>
  <si>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</si>
  <si>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</si>
  <si>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</si>
  <si>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</si>
  <si>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</si>
  <si>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</si>
  <si>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</si>
  <si>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</si>
  <si>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</si>
  <si>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</si>
  <si>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</si>
  <si>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</si>
  <si>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</si>
  <si>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</si>
  <si>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</si>
  <si>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</si>
  <si>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</si>
  <si>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</si>
  <si>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</si>
  <si>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</si>
  <si>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</si>
  <si>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</si>
  <si>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</si>
  <si>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</si>
  <si>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</si>
  <si>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</si>
  <si>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</si>
  <si>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</si>
  <si>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</si>
  <si>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</si>
  <si>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</si>
  <si>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</si>
  <si>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</si>
  <si>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</si>
  <si>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</si>
  <si>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</si>
  <si>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</si>
  <si>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</si>
  <si>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</si>
  <si>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</si>
  <si>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</si>
  <si>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</si>
  <si>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</si>
  <si>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</si>
  <si>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</si>
  <si>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</si>
  <si>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</si>
  <si>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</si>
  <si>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</si>
  <si>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</si>
  <si>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</si>
  <si>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</si>
  <si>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</si>
  <si>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</si>
  <si>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</si>
  <si>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</si>
  <si>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</si>
  <si>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</si>
  <si>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</si>
  <si>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</si>
  <si>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</si>
  <si>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</si>
  <si>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</si>
  <si>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</si>
  <si>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</si>
  <si>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</si>
  <si>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</si>
  <si>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</si>
  <si>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</si>
  <si>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</si>
  <si>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</si>
  <si>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</si>
  <si>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</si>
  <si>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</si>
  <si>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</si>
  <si>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</si>
  <si>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</si>
  <si>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</si>
  <si>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</si>
  <si>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</si>
  <si>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</si>
  <si>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</si>
  <si>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</si>
  <si>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</si>
  <si>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</si>
  <si>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</si>
  <si>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</si>
  <si>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</si>
  <si>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</si>
  <si>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</si>
  <si>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</si>
  <si>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</si>
  <si>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</si>
  <si>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</si>
  <si>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</si>
  <si>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</si>
  <si>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</si>
  <si>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</si>
  <si>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</si>
  <si>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</si>
  <si>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</si>
  <si>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</si>
  <si>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</si>
  <si>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</si>
  <si>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</si>
  <si>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</si>
  <si>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</si>
  <si>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</si>
  <si>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</si>
  <si>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</si>
  <si>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</si>
  <si>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</si>
  <si>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</si>
  <si>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</si>
  <si>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</si>
  <si>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</si>
  <si>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</si>
  <si>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</si>
  <si>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</si>
  <si>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</si>
  <si>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</si>
  <si>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</si>
  <si>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</si>
  <si>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</si>
  <si>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</si>
  <si>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</si>
  <si>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</si>
  <si>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</si>
  <si>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</si>
  <si>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</si>
  <si>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</si>
  <si>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</si>
  <si>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</si>
  <si>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</si>
  <si>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</si>
  <si>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</si>
  <si>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</si>
  <si>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</si>
  <si>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</si>
  <si>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</si>
  <si>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</si>
  <si>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</si>
  <si>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</si>
  <si>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</si>
  <si>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</si>
  <si>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</si>
  <si>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</si>
  <si>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</si>
  <si>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</si>
  <si>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</si>
  <si>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</si>
  <si>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</si>
  <si>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</si>
  <si>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</si>
  <si>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</si>
  <si>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</si>
  <si>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</si>
  <si>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</si>
  <si>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</si>
  <si>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</si>
  <si>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</si>
  <si>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</si>
  <si>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</si>
  <si>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</si>
  <si>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</si>
  <si>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</si>
  <si>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</si>
  <si>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</si>
  <si>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</si>
  <si>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</si>
  <si>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</si>
  <si>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</si>
  <si>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</si>
  <si>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</si>
  <si>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</si>
  <si>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</si>
  <si>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</si>
  <si>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</si>
  <si>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</si>
  <si>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</si>
  <si>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</si>
  <si>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</si>
  <si>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</si>
  <si>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</si>
  <si>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</si>
  <si>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</si>
  <si>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</si>
  <si>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</si>
  <si>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</si>
  <si>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</si>
  <si>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</si>
  <si>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</si>
  <si>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</si>
  <si>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</si>
  <si>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</si>
  <si>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</si>
  <si>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</si>
  <si>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</si>
  <si>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</si>
  <si>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</si>
  <si>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</si>
  <si>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</si>
  <si>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</si>
  <si>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</si>
  <si>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</si>
  <si>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</si>
  <si>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</si>
  <si>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</si>
  <si>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</si>
  <si>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</si>
  <si>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</si>
  <si>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</si>
  <si>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</si>
  <si>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</si>
  <si>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</si>
  <si>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</si>
  <si>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</si>
  <si>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</si>
  <si>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</si>
  <si>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</si>
  <si>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</si>
  <si>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</si>
  <si>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</si>
  <si>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</si>
  <si>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</si>
  <si>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</si>
  <si>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</si>
  <si>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</si>
  <si>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</si>
  <si>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</si>
  <si>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</si>
  <si>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</si>
  <si>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</si>
  <si>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</si>
  <si>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</si>
  <si>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</si>
  <si>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</si>
  <si>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</si>
  <si>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</si>
  <si>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</si>
  <si>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</si>
  <si>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</si>
  <si>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</si>
  <si>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</si>
  <si>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</si>
  <si>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</si>
  <si>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</si>
  <si>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</si>
  <si>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</si>
  <si>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</si>
  <si>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</si>
  <si>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</si>
  <si>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</si>
  <si>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</si>
  <si>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</si>
  <si>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</si>
  <si>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</si>
  <si>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</si>
  <si>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</si>
  <si>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</si>
  <si>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</si>
  <si>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</si>
  <si>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</si>
  <si>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</si>
  <si>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</si>
  <si>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</si>
  <si>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</si>
  <si>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</si>
  <si>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</si>
  <si>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</si>
  <si>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</si>
  <si>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</si>
  <si>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</si>
  <si>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</si>
  <si>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</si>
  <si>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</si>
  <si>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</si>
  <si>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</si>
  <si>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</si>
  <si>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</si>
  <si>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</si>
  <si>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</si>
  <si>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</si>
  <si>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</si>
  <si>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</si>
  <si>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</si>
  <si>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</si>
  <si>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</si>
  <si>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</si>
  <si>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</si>
  <si>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</si>
  <si>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</si>
  <si>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</si>
  <si>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</si>
  <si>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</si>
  <si>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</si>
  <si>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</si>
  <si>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</si>
  <si>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</si>
  <si>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</si>
  <si>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</si>
  <si>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</si>
  <si>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</si>
  <si>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</si>
  <si>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</si>
  <si>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</si>
  <si>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</si>
  <si>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</si>
  <si>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</si>
  <si>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</si>
  <si>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</si>
  <si>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</si>
  <si>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</si>
  <si>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</si>
  <si>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</si>
  <si>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</si>
  <si>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</si>
  <si>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</si>
  <si>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</si>
  <si>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</si>
  <si>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</si>
  <si>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</si>
  <si>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</si>
  <si>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</si>
  <si>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</si>
  <si>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</si>
  <si>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</si>
  <si>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</si>
  <si>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</si>
  <si>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</si>
  <si>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</si>
  <si>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</si>
  <si>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</si>
  <si>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</si>
  <si>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</si>
  <si>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</si>
  <si>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</si>
  <si>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</si>
  <si>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</si>
  <si>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</si>
  <si>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</si>
  <si>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</si>
  <si>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</si>
  <si>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</si>
  <si>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</si>
  <si>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</si>
  <si>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</si>
  <si>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</si>
  <si>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</si>
  <si>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</si>
  <si>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</si>
  <si>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</si>
  <si>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</si>
  <si>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</si>
  <si>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</si>
  <si>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</si>
  <si>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</si>
  <si>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</si>
  <si>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</si>
  <si>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</si>
  <si>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</si>
  <si>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</si>
  <si>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</si>
  <si>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</si>
  <si>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</si>
  <si>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</si>
  <si>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</si>
  <si>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</si>
  <si>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</si>
  <si>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</si>
  <si>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</si>
  <si>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</si>
  <si>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</si>
  <si>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</si>
  <si>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</si>
  <si>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</si>
  <si>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</si>
  <si>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</si>
  <si>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</si>
  <si>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</si>
  <si>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</si>
  <si>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</si>
  <si>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</si>
  <si>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</si>
  <si>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</si>
  <si>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</si>
  <si>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</si>
  <si>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</si>
  <si>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</si>
  <si>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</si>
  <si>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</si>
  <si>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</si>
  <si>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</si>
  <si>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</si>
  <si>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</si>
  <si>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</si>
  <si>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</si>
  <si>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</si>
  <si>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</si>
  <si>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</si>
  <si>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</si>
  <si>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</si>
  <si>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</si>
  <si>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</si>
  <si>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</si>
  <si>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</si>
  <si>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</si>
  <si>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</si>
  <si>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</si>
  <si>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</si>
  <si>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</si>
  <si>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</si>
  <si>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</si>
  <si>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</si>
  <si>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</si>
  <si>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</si>
  <si>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</si>
  <si>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</si>
  <si>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</si>
  <si>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</si>
  <si>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</si>
  <si>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</si>
  <si>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</si>
  <si>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</si>
  <si>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</si>
  <si>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</si>
  <si>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</si>
  <si>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</si>
  <si>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</si>
  <si>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</si>
  <si>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</si>
  <si>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</si>
  <si>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</si>
  <si>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</si>
  <si>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</si>
  <si>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</si>
  <si>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</si>
  <si>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</si>
  <si>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</si>
  <si>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</si>
  <si>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</si>
  <si>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</si>
  <si>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</si>
  <si>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</si>
  <si>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</si>
  <si>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</si>
  <si>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</si>
  <si>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</si>
  <si>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</si>
  <si>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</si>
  <si>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</si>
  <si>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</si>
  <si>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</si>
  <si>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</si>
  <si>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</si>
  <si>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</si>
  <si>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</si>
  <si>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</si>
  <si>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</si>
  <si>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</si>
  <si>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</si>
  <si>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</si>
  <si>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</si>
  <si>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</si>
  <si>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</si>
  <si>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</si>
  <si>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</si>
  <si>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</si>
  <si>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</si>
  <si>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</si>
  <si>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</si>
  <si>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</si>
  <si>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</si>
  <si>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</si>
  <si>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</si>
  <si>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</si>
  <si>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</si>
  <si>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</si>
  <si>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</si>
  <si>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</si>
  <si>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</si>
  <si>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</si>
  <si>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</si>
  <si>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</si>
  <si>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</si>
  <si>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</si>
  <si>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</si>
  <si>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</si>
  <si>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</si>
  <si>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</si>
  <si>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</si>
  <si>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</si>
  <si>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</si>
  <si>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</si>
  <si>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</si>
  <si>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</si>
  <si>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</si>
  <si>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</si>
  <si>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</si>
  <si>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</si>
  <si>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</si>
  <si>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</si>
  <si>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</si>
  <si>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</si>
  <si>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</si>
  <si>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</si>
  <si>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</si>
  <si>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</si>
  <si>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</si>
  <si>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</si>
  <si>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</si>
  <si>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</si>
  <si>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</si>
  <si>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</si>
  <si>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</si>
  <si>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</si>
  <si>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</si>
  <si>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</si>
  <si>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</si>
  <si>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</si>
  <si>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</si>
  <si>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</si>
  <si>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</si>
  <si>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</si>
  <si>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</si>
  <si>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</si>
  <si>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</si>
  <si>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</si>
  <si>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</si>
  <si>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</si>
  <si>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</si>
  <si>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</si>
  <si>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</si>
  <si>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</si>
  <si>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</si>
  <si>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</si>
  <si>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</si>
  <si>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</si>
  <si>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</si>
  <si>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</si>
  <si>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</si>
  <si>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</si>
  <si>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</si>
  <si>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</si>
  <si>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</si>
  <si>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</si>
  <si>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</si>
  <si>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</si>
  <si>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</si>
  <si>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</si>
  <si>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</si>
  <si>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</si>
  <si>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</si>
  <si>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</si>
  <si>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</si>
  <si>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</si>
  <si>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</si>
  <si>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</si>
  <si>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</si>
  <si>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</si>
  <si>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</si>
  <si>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</si>
  <si>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</si>
  <si>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</si>
  <si>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</si>
  <si>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</si>
  <si>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</si>
  <si>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</si>
  <si>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</si>
  <si>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</si>
  <si>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</si>
  <si>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</si>
  <si>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</si>
  <si>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</si>
  <si>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</si>
  <si>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</si>
  <si>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</si>
  <si>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</si>
  <si>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</si>
  <si>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</si>
  <si>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</si>
  <si>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</si>
  <si>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</si>
  <si>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</si>
  <si>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</si>
  <si>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</si>
  <si>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</si>
  <si>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</si>
  <si>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</si>
  <si>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</si>
  <si>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</si>
  <si>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</si>
  <si>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</si>
  <si>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</si>
  <si>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</si>
  <si>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</si>
  <si>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</si>
  <si>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</si>
  <si>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</si>
  <si>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</si>
  <si>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</si>
  <si>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</si>
  <si>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</si>
  <si>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</si>
  <si>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</si>
  <si>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</si>
  <si>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</si>
  <si>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</si>
  <si>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</si>
  <si>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</si>
  <si>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</si>
  <si>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</si>
  <si>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</si>
  <si>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</si>
  <si>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</si>
  <si>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</si>
  <si>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</si>
  <si>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</si>
  <si>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</si>
  <si>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</si>
  <si>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</si>
  <si>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</si>
  <si>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</si>
  <si>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</si>
  <si>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</si>
  <si>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</si>
  <si>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</si>
  <si>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</si>
  <si>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</si>
  <si>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</si>
  <si>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</si>
  <si>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</si>
  <si>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</si>
  <si>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</si>
  <si>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</si>
  <si>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</si>
  <si>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</si>
  <si>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</si>
  <si>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</si>
  <si>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</si>
  <si>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</si>
  <si>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</si>
  <si>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</si>
  <si>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</si>
  <si>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</si>
  <si>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</si>
  <si>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</si>
  <si>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</si>
  <si>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</si>
  <si>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</si>
  <si>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</si>
  <si>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</si>
  <si>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</si>
  <si>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</si>
  <si>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</si>
  <si>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</si>
  <si>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</si>
  <si>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</si>
  <si>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</si>
  <si>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</si>
  <si>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</si>
  <si>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</si>
  <si>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</si>
  <si>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</si>
  <si>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</si>
  <si>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</si>
  <si>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</si>
  <si>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</si>
  <si>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</si>
  <si>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</si>
  <si>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</si>
  <si>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</si>
  <si>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</si>
  <si>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</si>
  <si>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</si>
  <si>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</si>
  <si>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</si>
  <si>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</si>
  <si>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</si>
  <si>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</si>
  <si>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</si>
  <si>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</si>
  <si>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</si>
  <si>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</si>
  <si>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</si>
  <si>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</si>
  <si>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</si>
  <si>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</si>
  <si>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</si>
  <si>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</si>
  <si>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</si>
  <si>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</si>
  <si>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</si>
  <si>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</si>
  <si>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</si>
  <si>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</si>
  <si>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</si>
  <si>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</si>
  <si>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</si>
  <si>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</si>
  <si>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</si>
  <si>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</si>
  <si>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</si>
  <si>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</si>
  <si>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</si>
  <si>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</si>
  <si>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</si>
  <si>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</si>
  <si>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</si>
  <si>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</si>
  <si>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</si>
  <si>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</si>
  <si>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</si>
  <si>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</si>
  <si>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</si>
  <si>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</si>
  <si>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</si>
  <si>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</si>
  <si>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</si>
  <si>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</si>
  <si>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</si>
  <si>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</si>
  <si>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</si>
  <si>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</si>
  <si>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</si>
  <si>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</si>
  <si>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</si>
  <si>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</si>
  <si>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</si>
  <si>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</si>
  <si>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</si>
  <si>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</si>
  <si>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</si>
  <si>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</si>
  <si>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</si>
  <si>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</si>
  <si>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</si>
  <si>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</si>
  <si>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</si>
  <si>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</si>
  <si>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</si>
  <si>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</si>
  <si>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</si>
  <si>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</si>
  <si>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</si>
  <si>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</si>
  <si>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</si>
  <si>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</si>
  <si>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</si>
  <si>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</si>
  <si>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</si>
  <si>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</si>
  <si>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</si>
  <si>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</si>
  <si>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</si>
  <si>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</si>
  <si>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</si>
  <si>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</si>
  <si>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</si>
  <si>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</si>
  <si>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</si>
  <si>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</si>
  <si>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</si>
  <si>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</si>
  <si>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</si>
  <si>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</si>
  <si>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</si>
  <si>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</si>
  <si>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</si>
  <si>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</si>
  <si>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</si>
  <si>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</si>
  <si>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</si>
  <si>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</si>
  <si>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</si>
  <si>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</si>
  <si>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</si>
  <si>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</si>
  <si>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</si>
  <si>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</si>
  <si>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</si>
  <si>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</si>
  <si>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</si>
  <si>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</si>
  <si>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</si>
  <si>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</si>
  <si>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</si>
  <si>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</si>
  <si>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</si>
  <si>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</si>
  <si>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</si>
  <si>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</si>
  <si>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</si>
  <si>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</si>
  <si>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</si>
  <si>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</si>
  <si>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</si>
  <si>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</si>
  <si>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</si>
  <si>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</si>
  <si>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</si>
  <si>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</si>
  <si>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</si>
  <si>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</si>
  <si>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</si>
  <si>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</si>
  <si>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</si>
  <si>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</si>
  <si>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</si>
  <si>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</si>
  <si>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</si>
  <si>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</si>
  <si>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</si>
  <si>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</si>
  <si>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</si>
  <si>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</si>
  <si>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</si>
  <si>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</si>
  <si>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</si>
  <si>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</si>
  <si>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</si>
  <si>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</si>
  <si>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</si>
  <si>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</si>
  <si>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</si>
  <si>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</si>
  <si>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</si>
  <si>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</si>
  <si>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</si>
  <si>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</si>
  <si>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</si>
  <si>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</si>
  <si>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</si>
  <si>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</si>
  <si>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</si>
  <si>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</si>
  <si>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</si>
  <si>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</si>
  <si>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</si>
  <si>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</si>
  <si>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</si>
  <si>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</si>
  <si>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</si>
  <si>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</si>
  <si>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</si>
  <si>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</si>
  <si>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</si>
  <si>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</si>
  <si>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</si>
  <si>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</si>
  <si>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</si>
  <si>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</si>
  <si>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</si>
  <si>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</si>
  <si>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</si>
  <si>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</si>
  <si>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</si>
  <si>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</si>
  <si>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</si>
  <si>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</si>
  <si>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</si>
  <si>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</si>
  <si>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</si>
  <si>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</si>
  <si>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</si>
  <si>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</si>
  <si>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</si>
  <si>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</si>
  <si>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</si>
  <si>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</si>
  <si>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</si>
  <si>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</si>
  <si>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</si>
  <si>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</si>
  <si>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</si>
  <si>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</si>
  <si>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</si>
  <si>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</si>
  <si>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</si>
  <si>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</si>
  <si>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</si>
  <si>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</si>
  <si>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</si>
  <si>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</si>
  <si>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</si>
  <si>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</si>
  <si>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</si>
  <si>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</si>
  <si>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</si>
  <si>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</si>
  <si>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</si>
  <si>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</si>
  <si>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</si>
  <si>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</si>
  <si>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</si>
  <si>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</si>
  <si>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</si>
  <si>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</si>
  <si>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</si>
  <si>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</si>
  <si>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</si>
  <si>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</si>
  <si>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</si>
  <si>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</si>
  <si>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</si>
  <si>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</si>
  <si>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</si>
  <si>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</si>
  <si>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</si>
  <si>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</si>
  <si>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</si>
  <si>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</si>
  <si>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</si>
  <si>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</si>
  <si>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</si>
  <si>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</si>
  <si>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</si>
  <si>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</si>
  <si>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</si>
  <si>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</si>
  <si>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</si>
  <si>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</si>
  <si>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</si>
  <si>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</si>
  <si>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</si>
  <si>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</si>
  <si>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</si>
  <si>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</si>
  <si>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</si>
  <si>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</si>
  <si>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</si>
  <si>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</si>
  <si>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</si>
  <si>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</si>
  <si>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</si>
  <si>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</si>
  <si>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</si>
  <si>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</si>
  <si>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</si>
  <si>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</si>
  <si>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</si>
  <si>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</si>
  <si>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</si>
  <si>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</si>
  <si>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</si>
  <si>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</si>
  <si>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</si>
  <si>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</si>
  <si>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</si>
  <si>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</si>
  <si>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</si>
  <si>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</si>
  <si>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</si>
  <si>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</si>
  <si>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</si>
  <si>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</si>
  <si>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</si>
  <si>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</si>
  <si>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</si>
  <si>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</si>
  <si>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</si>
  <si>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</si>
  <si>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</si>
  <si>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</si>
  <si>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</si>
  <si>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</si>
  <si>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</si>
  <si>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</si>
  <si>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</si>
  <si>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</si>
  <si>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</si>
  <si>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</si>
  <si>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</si>
  <si>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</si>
  <si>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</si>
  <si>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</si>
  <si>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</si>
  <si>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</si>
  <si>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</si>
  <si>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</si>
  <si>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</si>
  <si>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</si>
  <si>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</si>
  <si>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</si>
  <si>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</si>
  <si>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</si>
  <si>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</si>
  <si>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</si>
  <si>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</si>
  <si>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</si>
  <si>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</si>
  <si>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</si>
  <si>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</si>
  <si>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</si>
  <si>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</si>
  <si>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</si>
  <si>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</si>
  <si>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</si>
  <si>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</si>
  <si>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</si>
  <si>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</si>
  <si>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</si>
  <si>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</si>
  <si>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</si>
  <si>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</si>
  <si>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</si>
  <si>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</si>
  <si>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</si>
  <si>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</si>
  <si>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</si>
  <si>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</si>
  <si>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</si>
  <si>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</si>
  <si>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</si>
  <si>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</si>
  <si>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</si>
  <si>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</si>
  <si>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</si>
  <si>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</si>
  <si>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</si>
  <si>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</si>
  <si>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</si>
  <si>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</si>
  <si>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</si>
  <si>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</si>
  <si>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</si>
  <si>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</si>
  <si>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</si>
  <si>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</si>
  <si>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</si>
  <si>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</si>
  <si>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</si>
  <si>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</si>
  <si>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</si>
  <si>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</si>
  <si>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</si>
  <si>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</si>
  <si>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</si>
  <si>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</si>
  <si>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</si>
  <si>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</si>
  <si>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</si>
  <si>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</si>
  <si>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</si>
  <si>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</si>
  <si>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</si>
  <si>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</si>
  <si>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</si>
  <si>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</si>
  <si>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</si>
  <si>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</si>
  <si>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</si>
  <si>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</si>
  <si>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</si>
  <si>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</si>
  <si>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</si>
  <si>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</si>
  <si>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</si>
  <si>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</si>
  <si>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</si>
  <si>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</si>
  <si>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</si>
  <si>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</si>
  <si>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</si>
  <si>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</si>
  <si>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</si>
  <si>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</si>
  <si>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</si>
  <si>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</si>
  <si>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</si>
  <si>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</si>
  <si>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</si>
  <si>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</si>
  <si>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</si>
  <si>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</si>
  <si>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</si>
  <si>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</si>
  <si>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</si>
  <si>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</si>
  <si>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</si>
  <si>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</si>
  <si>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</si>
  <si>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</si>
  <si>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</si>
  <si>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</si>
  <si>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</si>
  <si>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</si>
  <si>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</si>
  <si>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</si>
  <si>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</si>
  <si>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</si>
  <si>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</si>
  <si>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</si>
  <si>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</si>
  <si>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</si>
  <si>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</si>
  <si>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</si>
  <si>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</si>
  <si>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</si>
  <si>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</si>
  <si>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</si>
  <si>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</si>
  <si>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</si>
  <si>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</si>
  <si>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</si>
  <si>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</si>
  <si>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</si>
  <si>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</si>
  <si>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</si>
  <si>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</si>
  <si>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</si>
  <si>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</si>
  <si>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</si>
  <si>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</si>
  <si>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</si>
  <si>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</si>
  <si>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</si>
  <si>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</si>
  <si>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</si>
  <si>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</si>
  <si>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</si>
  <si>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</si>
  <si>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</si>
  <si>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</si>
  <si>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</si>
  <si>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</si>
  <si>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</si>
  <si>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</si>
  <si>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</si>
  <si>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</si>
  <si>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</si>
  <si>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</si>
  <si>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</si>
  <si>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</si>
  <si>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</si>
  <si>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</si>
  <si>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</si>
  <si>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</si>
  <si>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</si>
  <si>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</si>
  <si>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</si>
  <si>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</si>
  <si>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</si>
  <si>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</si>
  <si>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</si>
  <si>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</si>
  <si>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</si>
  <si>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</si>
  <si>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</si>
  <si>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</si>
  <si>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</si>
  <si>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</si>
  <si>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</si>
  <si>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</si>
  <si>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</si>
  <si>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</si>
  <si>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</si>
  <si>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</si>
  <si>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</si>
  <si>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</si>
  <si>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</si>
  <si>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</si>
  <si>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</si>
  <si>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</si>
  <si>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</si>
  <si>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</si>
  <si>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</si>
  <si>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</si>
  <si>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</si>
  <si>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</si>
  <si>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</si>
  <si>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</si>
  <si>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</si>
  <si>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</si>
  <si>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</si>
  <si>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</si>
  <si>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</si>
  <si>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</si>
  <si>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</si>
  <si>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</si>
  <si>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</si>
  <si>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</si>
  <si>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</si>
  <si>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</si>
  <si>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</si>
  <si>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</si>
  <si>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</si>
  <si>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</si>
  <si>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</si>
  <si>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</si>
  <si>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</si>
  <si>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</si>
  <si>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</si>
  <si>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</si>
  <si>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</si>
  <si>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</si>
  <si>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</si>
  <si>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</si>
  <si>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</si>
  <si>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</si>
  <si>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</si>
  <si>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</si>
  <si>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</si>
  <si>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</si>
  <si>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</si>
  <si>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</si>
  <si>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</si>
  <si>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</si>
  <si>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</si>
  <si>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</si>
  <si>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</si>
  <si>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</si>
  <si>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</si>
  <si>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</si>
  <si>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</si>
  <si>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</si>
  <si>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</si>
  <si>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</si>
  <si>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</si>
  <si>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</si>
  <si>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</si>
  <si>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</si>
  <si>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</si>
  <si>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</si>
  <si>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</si>
  <si>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</si>
  <si>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</si>
  <si>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</si>
  <si>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</si>
  <si>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</si>
  <si>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</si>
  <si>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</si>
  <si>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</si>
  <si>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</si>
  <si>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</si>
  <si>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</si>
  <si>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</si>
  <si>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</si>
  <si>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</si>
  <si>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</si>
  <si>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</si>
  <si>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</si>
  <si>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</si>
  <si>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</si>
  <si>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</si>
  <si>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</si>
  <si>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</si>
  <si>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</si>
  <si>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</si>
  <si>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</si>
  <si>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</si>
  <si>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</si>
  <si>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</si>
  <si>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</si>
  <si>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</si>
  <si>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</si>
  <si>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</si>
  <si>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</si>
  <si>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</si>
  <si>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</si>
  <si>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</si>
  <si>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</si>
  <si>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</si>
  <si>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</si>
  <si>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</si>
  <si>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</si>
  <si>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</si>
  <si>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</si>
  <si>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</si>
  <si>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</si>
  <si>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</si>
  <si>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</si>
  <si>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</si>
  <si>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</si>
  <si>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</si>
  <si>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</si>
  <si>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</si>
  <si>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</si>
  <si>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</si>
  <si>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</si>
  <si>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</si>
  <si>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</si>
  <si>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</si>
  <si>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</si>
  <si>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</si>
  <si>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</si>
  <si>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</si>
  <si>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</si>
  <si>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</si>
  <si>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</si>
  <si>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</si>
  <si>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</si>
  <si>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</si>
  <si>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</si>
  <si>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</si>
  <si>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</si>
  <si>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</si>
  <si>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</si>
  <si>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</si>
  <si>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</si>
  <si>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</si>
  <si>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</si>
  <si>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</si>
  <si>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</si>
  <si>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</si>
  <si>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</si>
  <si>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</si>
  <si>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</si>
  <si>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</si>
  <si>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</si>
  <si>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</si>
  <si>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</si>
  <si>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</si>
  <si>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</si>
  <si>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</si>
  <si>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</si>
  <si>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</si>
  <si>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</si>
  <si>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</si>
  <si>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</si>
  <si>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</si>
  <si>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</si>
  <si>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</si>
  <si>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</si>
  <si>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</si>
  <si>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</si>
  <si>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</si>
  <si>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</si>
  <si>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</si>
  <si>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</si>
  <si>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</si>
  <si>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</si>
  <si>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</si>
  <si>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</si>
  <si>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</si>
  <si>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</si>
  <si>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</si>
  <si>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</si>
  <si>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</si>
  <si>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</si>
  <si>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</si>
  <si>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</si>
  <si>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</si>
  <si>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</si>
  <si>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</si>
  <si>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</si>
  <si>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</si>
  <si>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</si>
  <si>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</si>
  <si>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</si>
  <si>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</si>
  <si>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</si>
  <si>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</si>
  <si>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</si>
  <si>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</si>
  <si>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</si>
  <si>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</si>
  <si>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</si>
  <si>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</si>
  <si>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</si>
  <si>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</si>
  <si>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</si>
  <si>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</si>
  <si>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</si>
  <si>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</si>
  <si>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</si>
  <si>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</si>
  <si>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</si>
  <si>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</si>
  <si>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</si>
  <si>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</si>
  <si>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</si>
  <si>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</si>
  <si>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</si>
  <si>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</si>
  <si>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</si>
  <si>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</si>
  <si>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</si>
  <si>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</si>
  <si>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</si>
  <si>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</si>
  <si>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</si>
  <si>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</si>
  <si>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</si>
  <si>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</si>
  <si>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</si>
  <si>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</si>
  <si>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</si>
  <si>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</si>
  <si>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</si>
  <si>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</si>
  <si>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</si>
  <si>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</si>
  <si>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</si>
  <si>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</si>
  <si>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</si>
  <si>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</si>
  <si>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</si>
  <si>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</si>
  <si>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</si>
  <si>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</si>
  <si>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</si>
  <si>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</si>
  <si>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</si>
  <si>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</si>
  <si>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</si>
  <si>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</si>
  <si>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</si>
  <si>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</si>
  <si>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</si>
  <si>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</si>
  <si>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</si>
  <si>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</si>
  <si>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</si>
  <si>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</si>
  <si>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</si>
  <si>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</si>
  <si>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</si>
  <si>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</si>
  <si>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</si>
  <si>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</si>
  <si>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</si>
  <si>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</si>
  <si>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</si>
  <si>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</si>
  <si>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</si>
  <si>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</si>
  <si>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</si>
  <si>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</si>
  <si>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</si>
  <si>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</si>
  <si>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</si>
  <si>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</si>
  <si>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</si>
  <si>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</si>
  <si>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</si>
  <si>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</si>
  <si>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</si>
  <si>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</si>
  <si>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</si>
  <si>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</si>
  <si>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</si>
  <si>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</si>
  <si>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</si>
  <si>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</si>
  <si>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</si>
  <si>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</si>
  <si>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</si>
  <si>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</si>
  <si>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</si>
  <si>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</si>
  <si>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</si>
  <si>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</si>
  <si>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</si>
  <si>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</si>
  <si>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</si>
  <si>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</si>
  <si>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</si>
  <si>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</si>
  <si>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</si>
  <si>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</si>
  <si>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</si>
  <si>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</si>
  <si>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</si>
  <si>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</si>
  <si>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</si>
  <si>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</si>
  <si>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</si>
  <si>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</si>
  <si>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</si>
  <si>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</si>
  <si>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</si>
  <si>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</si>
  <si>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</si>
  <si>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</si>
  <si>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</si>
  <si>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</si>
  <si>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</si>
  <si>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</si>
  <si>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</si>
  <si>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</si>
  <si>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</si>
  <si>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</si>
  <si>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</si>
  <si>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</si>
  <si>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</si>
  <si>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</si>
  <si>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</si>
  <si>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</si>
  <si>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</si>
  <si>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</si>
  <si>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</si>
  <si>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</si>
  <si>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</si>
  <si>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</si>
  <si>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</si>
  <si>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</si>
  <si>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</si>
  <si>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</si>
  <si>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</si>
  <si>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</si>
  <si>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</si>
  <si>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</si>
  <si>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</si>
  <si>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</si>
  <si>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</si>
  <si>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</si>
  <si>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</si>
  <si>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</si>
  <si>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</si>
  <si>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</si>
  <si>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</si>
  <si>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</si>
  <si>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</si>
  <si>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</si>
  <si>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</si>
  <si>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</si>
  <si>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</si>
  <si>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</si>
  <si>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</si>
  <si>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</si>
  <si>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</si>
  <si>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</si>
  <si>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</si>
  <si>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</si>
  <si>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</si>
  <si>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</si>
  <si>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</si>
  <si>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</si>
  <si>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</si>
  <si>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</si>
  <si>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</si>
  <si>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</si>
  <si>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</si>
  <si>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</si>
  <si>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</si>
  <si>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</si>
  <si>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</si>
  <si>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</si>
  <si>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</si>
  <si>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</si>
  <si>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</si>
  <si>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</si>
  <si>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</si>
  <si>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</si>
  <si>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</si>
  <si>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</si>
  <si>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</si>
  <si>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</si>
  <si>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</si>
  <si>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</si>
  <si>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</si>
  <si>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</si>
  <si>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</si>
  <si>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</si>
  <si>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</si>
  <si>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</si>
  <si>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</si>
  <si>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</si>
  <si>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</si>
  <si>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</si>
  <si>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</si>
  <si>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</si>
  <si>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</si>
  <si>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</si>
  <si>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</si>
  <si>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</si>
  <si>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</si>
  <si>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</si>
  <si>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</si>
  <si>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</si>
  <si>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</si>
  <si>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</si>
  <si>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</si>
  <si>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</si>
  <si>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</si>
  <si>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</si>
  <si>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</si>
  <si>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</si>
  <si>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</si>
  <si>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</si>
  <si>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</si>
  <si>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</si>
  <si>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</si>
  <si>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</si>
  <si>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</si>
  <si>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</si>
  <si>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</si>
  <si>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</si>
  <si>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</si>
  <si>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</si>
  <si>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</si>
  <si>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</si>
  <si>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</si>
  <si>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</si>
  <si>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</si>
  <si>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</si>
  <si>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</si>
  <si>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</si>
  <si>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</si>
  <si>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</si>
  <si>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</si>
  <si>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</si>
  <si>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</si>
  <si>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</si>
  <si>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</si>
  <si>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</si>
  <si>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</si>
  <si>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</si>
  <si>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</si>
  <si>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</si>
  <si>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</si>
  <si>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</si>
  <si>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</si>
  <si>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</si>
  <si>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</si>
  <si>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</si>
  <si>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</si>
  <si>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</si>
  <si>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</si>
  <si>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</si>
  <si>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</si>
  <si>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</si>
  <si>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</si>
  <si>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</si>
  <si>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</si>
  <si>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</si>
  <si>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</si>
  <si>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</si>
  <si>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</si>
  <si>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</si>
  <si>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</si>
  <si>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</si>
  <si>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</si>
  <si>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</si>
  <si>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</si>
  <si>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</si>
  <si>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</si>
  <si>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</si>
  <si>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</si>
  <si>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</si>
  <si>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</si>
  <si>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</si>
  <si>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</si>
  <si>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</si>
  <si>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</si>
  <si>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</si>
  <si>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</si>
  <si>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</si>
  <si>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</si>
  <si>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</si>
  <si>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</si>
  <si>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</si>
  <si>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</si>
  <si>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</si>
  <si>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</si>
  <si>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</si>
  <si>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</si>
  <si>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</si>
  <si>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</si>
  <si>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</si>
  <si>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</si>
  <si>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</si>
  <si>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</si>
  <si>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</si>
  <si>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</si>
  <si>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</si>
  <si>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</si>
  <si>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</si>
  <si>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</si>
  <si>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</si>
  <si>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</si>
  <si>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</si>
  <si>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</si>
  <si>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</si>
  <si>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</si>
  <si>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</si>
  <si>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</si>
  <si>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</si>
  <si>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</si>
  <si>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</si>
  <si>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</si>
  <si>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</si>
  <si>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</si>
  <si>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</si>
  <si>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</si>
  <si>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</si>
  <si>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</si>
  <si>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</si>
  <si>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</si>
  <si>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</si>
  <si>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</si>
  <si>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</si>
  <si>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</si>
  <si>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</si>
  <si>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</si>
  <si>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</si>
  <si>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</si>
  <si>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</si>
  <si>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</si>
  <si>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</si>
  <si>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</si>
  <si>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</si>
  <si>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</si>
  <si>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</si>
  <si>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</si>
  <si>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</si>
  <si>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</si>
  <si>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</si>
  <si>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</si>
  <si>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</si>
  <si>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</si>
  <si>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</si>
  <si>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</si>
  <si>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</si>
  <si>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</si>
  <si>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</si>
  <si>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</si>
  <si>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</si>
  <si>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</si>
  <si>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</si>
  <si>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</si>
  <si>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</si>
  <si>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</si>
  <si>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</si>
  <si>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</si>
  <si>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</si>
  <si>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</si>
  <si>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</si>
  <si>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</si>
  <si>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</si>
  <si>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</si>
  <si>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</si>
  <si>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</si>
  <si>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</si>
  <si>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</si>
  <si>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</si>
  <si>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</si>
  <si>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</si>
  <si>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</si>
  <si>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</si>
  <si>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</si>
  <si>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</si>
  <si>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</si>
  <si>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</si>
  <si>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</si>
  <si>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</si>
  <si>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</si>
  <si>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</si>
  <si>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</si>
  <si>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</si>
  <si>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</si>
  <si>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</si>
  <si>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</si>
  <si>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</si>
  <si>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</si>
  <si>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</si>
  <si>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</si>
  <si>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</si>
  <si>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</si>
  <si>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</si>
  <si>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</si>
  <si>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</si>
  <si>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</si>
  <si>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</si>
  <si>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</si>
  <si>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</si>
  <si>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</si>
  <si>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</si>
  <si>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</si>
  <si>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</si>
  <si>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</si>
  <si>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</si>
  <si>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</si>
  <si>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</si>
  <si>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</si>
  <si>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</si>
  <si>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</si>
  <si>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</si>
  <si>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</si>
  <si>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</si>
  <si>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</si>
  <si>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</si>
  <si>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</si>
  <si>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</si>
  <si>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</si>
  <si>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</si>
  <si>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</si>
  <si>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</si>
  <si>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</si>
  <si>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</si>
  <si>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</si>
  <si>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</si>
  <si>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</si>
  <si>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</si>
  <si>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</si>
  <si>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</si>
  <si>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</si>
  <si>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</si>
  <si>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</si>
  <si>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</si>
  <si>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</si>
  <si>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</si>
  <si>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</si>
  <si>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</si>
  <si>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</si>
  <si>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</si>
  <si>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</si>
  <si>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</si>
  <si>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</si>
  <si>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</si>
  <si>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</si>
  <si>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</si>
  <si>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</si>
  <si>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</si>
  <si>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</si>
  <si>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</si>
  <si>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</si>
  <si>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</si>
  <si>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</si>
  <si>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</si>
  <si>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</si>
  <si>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</si>
  <si>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</si>
  <si>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</si>
  <si>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</si>
  <si>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</si>
  <si>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</si>
  <si>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</si>
  <si>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</si>
  <si>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</si>
  <si>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</si>
  <si>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</si>
  <si>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</si>
  <si>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</si>
  <si>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</si>
  <si>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</si>
  <si>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</si>
  <si>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</si>
  <si>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</si>
  <si>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</si>
  <si>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</si>
  <si>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</si>
  <si>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</si>
  <si>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</si>
  <si>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</si>
  <si>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</si>
  <si>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</si>
  <si>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</si>
  <si>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</si>
  <si>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</si>
  <si>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</si>
  <si>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</si>
  <si>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</si>
  <si>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</si>
  <si>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</si>
  <si>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</si>
  <si>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</si>
  <si>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</si>
  <si>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</si>
  <si>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</si>
  <si>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</si>
  <si>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</si>
  <si>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</si>
  <si>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</si>
  <si>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</si>
  <si>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</si>
  <si>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</si>
  <si>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</si>
  <si>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</si>
  <si>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</si>
  <si>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</si>
  <si>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</si>
  <si>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</si>
  <si>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</si>
  <si>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</si>
  <si>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</si>
  <si>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</si>
  <si>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</si>
  <si>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</si>
  <si>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</si>
  <si>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</si>
  <si>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</si>
  <si>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</si>
  <si>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</si>
  <si>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</si>
  <si>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</si>
  <si>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</si>
  <si>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</si>
  <si>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</si>
  <si>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</si>
  <si>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</si>
  <si>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</si>
  <si>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</si>
  <si>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</si>
  <si>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</si>
  <si>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</si>
  <si>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</si>
  <si>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</si>
  <si>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</si>
  <si>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</si>
  <si>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</si>
  <si>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</si>
  <si>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</si>
  <si>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</si>
  <si>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</si>
  <si>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</si>
  <si>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</si>
  <si>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</si>
  <si>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</si>
  <si>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</si>
  <si>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</si>
  <si>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</si>
  <si>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</si>
  <si>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</si>
  <si>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</si>
  <si>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</si>
  <si>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</si>
  <si>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</si>
  <si>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</si>
  <si>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</si>
  <si>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</si>
  <si>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</si>
  <si>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</si>
  <si>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</si>
  <si>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</si>
  <si>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</si>
  <si>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</si>
  <si>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</si>
  <si>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</si>
  <si>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</si>
  <si>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</si>
  <si>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</si>
  <si>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</si>
  <si>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</si>
  <si>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</si>
  <si>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</si>
  <si>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</si>
  <si>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</si>
  <si>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</si>
  <si>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</si>
  <si>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</si>
  <si>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</si>
  <si>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</si>
  <si>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</si>
  <si>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</si>
  <si>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</si>
  <si>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</si>
  <si>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</si>
  <si>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</si>
  <si>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</si>
  <si>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</si>
  <si>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</si>
  <si>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</si>
  <si>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</si>
  <si>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</si>
  <si>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</si>
  <si>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</si>
  <si>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</si>
  <si>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</si>
  <si>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</si>
  <si>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</si>
  <si>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</si>
  <si>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</si>
  <si>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</si>
  <si>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</si>
  <si>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</si>
  <si>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</si>
  <si>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</si>
  <si>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</si>
  <si>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</si>
  <si>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</si>
  <si>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</si>
  <si>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</si>
  <si>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</si>
  <si>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</si>
  <si>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</si>
  <si>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</si>
  <si>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</si>
  <si>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</si>
  <si>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</si>
  <si>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</si>
  <si>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</si>
  <si>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</si>
  <si>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</si>
  <si>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</si>
  <si>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</si>
  <si>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</si>
  <si>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</si>
  <si>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</si>
  <si>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</si>
  <si>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</si>
  <si>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</si>
  <si>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</si>
  <si>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</si>
  <si>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</si>
  <si>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</si>
  <si>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</si>
  <si>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</si>
  <si>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</si>
  <si>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</si>
  <si>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</si>
  <si>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</si>
  <si>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</si>
  <si>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</si>
  <si>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</si>
  <si>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</si>
  <si>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</si>
  <si>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</si>
  <si>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</si>
  <si>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</si>
  <si>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</si>
  <si>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</si>
  <si>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</si>
  <si>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</si>
  <si>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</si>
  <si>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</si>
  <si>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</si>
  <si>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</si>
  <si>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</si>
  <si>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</si>
  <si>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</si>
  <si>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</si>
  <si>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</si>
  <si>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</si>
  <si>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</si>
  <si>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</si>
  <si>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</si>
  <si>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</si>
  <si>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</si>
  <si>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</si>
  <si>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</si>
  <si>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</si>
  <si>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</si>
  <si>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</si>
  <si>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</si>
  <si>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</si>
  <si>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</si>
  <si>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</si>
  <si>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</si>
  <si>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</si>
  <si>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</si>
  <si>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</si>
  <si>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</si>
  <si>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</si>
  <si>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</si>
  <si>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</si>
  <si>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</si>
  <si>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</si>
  <si>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</si>
  <si>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</si>
  <si>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</si>
  <si>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</si>
  <si>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</si>
  <si>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</si>
  <si>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</si>
  <si>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</si>
  <si>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</si>
  <si>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</si>
  <si>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</si>
  <si>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</si>
  <si>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</si>
  <si>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</si>
  <si>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</si>
  <si>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</si>
  <si>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</si>
  <si>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</si>
  <si>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</si>
  <si>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</si>
  <si>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</si>
  <si>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</si>
  <si>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</si>
  <si>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</si>
  <si>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</si>
  <si>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</si>
  <si>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</si>
  <si>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</si>
  <si>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</si>
  <si>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</si>
  <si>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</si>
  <si>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</si>
  <si>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</si>
  <si>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</si>
  <si>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</si>
  <si>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</si>
  <si>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</si>
  <si>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</si>
  <si>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</si>
  <si>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</si>
  <si>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</si>
  <si>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</si>
  <si>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</si>
  <si>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</si>
  <si>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</si>
  <si>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</si>
  <si>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</si>
  <si>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</si>
  <si>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</si>
  <si>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</si>
  <si>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</si>
  <si>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</si>
  <si>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</si>
  <si>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</si>
  <si>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</si>
  <si>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</si>
  <si>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</si>
  <si>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</si>
  <si>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</si>
  <si>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</si>
  <si>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</si>
  <si>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</si>
  <si>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</si>
  <si>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</si>
  <si>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</si>
  <si>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</si>
  <si>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</si>
  <si>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</si>
  <si>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</si>
  <si>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</si>
  <si>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</si>
  <si>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</si>
  <si>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</si>
  <si>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</si>
  <si>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</si>
  <si>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</si>
  <si>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</si>
  <si>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</si>
  <si>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</si>
  <si>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</si>
  <si>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</si>
  <si>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</si>
  <si>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</si>
  <si>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</si>
  <si>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</si>
  <si>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</si>
  <si>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</si>
  <si>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</si>
  <si>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</si>
  <si>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</si>
  <si>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</si>
  <si>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</si>
  <si>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</si>
  <si>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</si>
  <si>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</si>
  <si>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</si>
  <si>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</si>
  <si>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</si>
  <si>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</si>
  <si>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</si>
  <si>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</si>
  <si>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</si>
  <si>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</si>
  <si>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</si>
  <si>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</si>
  <si>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</si>
  <si>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</si>
  <si>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</si>
  <si>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</si>
  <si>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</si>
  <si>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</si>
  <si>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</si>
  <si>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</si>
  <si>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</si>
  <si>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</si>
  <si>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</si>
  <si>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</si>
  <si>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</si>
  <si>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</si>
  <si>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</si>
  <si>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</si>
  <si>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</si>
  <si>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</si>
  <si>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</si>
  <si>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</si>
  <si>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</si>
  <si>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</si>
  <si>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</si>
  <si>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</si>
  <si>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</si>
  <si>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</si>
  <si>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</si>
  <si>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</si>
  <si>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</si>
  <si>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</si>
  <si>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</si>
  <si>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</si>
  <si>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</si>
  <si>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</si>
  <si>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</si>
  <si>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</si>
  <si>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</si>
  <si>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</si>
  <si>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</si>
  <si>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</si>
  <si>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</si>
  <si>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</si>
  <si>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</si>
  <si>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</si>
  <si>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</si>
  <si>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</si>
  <si>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</si>
  <si>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</si>
  <si>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</si>
  <si>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</si>
  <si>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</si>
  <si>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</si>
  <si>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</si>
  <si>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</si>
  <si>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</si>
  <si>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</si>
  <si>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</si>
  <si>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</si>
  <si>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</si>
  <si>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</si>
  <si>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</si>
  <si>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</si>
  <si>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</si>
  <si>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</si>
  <si>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</si>
  <si>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</si>
  <si>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</si>
  <si>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</si>
  <si>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</si>
  <si>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</si>
  <si>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</si>
  <si>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</si>
  <si>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</si>
  <si>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</si>
  <si>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</si>
  <si>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</si>
  <si>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</si>
  <si>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</si>
  <si>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</si>
  <si>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</si>
  <si>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</si>
  <si>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</si>
  <si>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</si>
  <si>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</si>
  <si>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</si>
  <si>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</si>
  <si>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</si>
  <si>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</si>
  <si>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</si>
  <si>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</si>
  <si>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</si>
  <si>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</si>
  <si>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</si>
  <si>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</si>
  <si>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</si>
  <si>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</si>
  <si>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</si>
  <si>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</si>
  <si>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</si>
  <si>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</si>
  <si>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</si>
  <si>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</si>
  <si>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</si>
  <si>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</si>
  <si>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</si>
  <si>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</si>
  <si>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</si>
  <si>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</si>
  <si>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</si>
  <si>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</si>
  <si>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</si>
  <si>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</si>
  <si>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</si>
  <si>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</si>
  <si>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</si>
  <si>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</si>
  <si>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</si>
  <si>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</si>
  <si>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</si>
  <si>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</si>
  <si>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</si>
  <si>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</si>
  <si>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</si>
  <si>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</si>
  <si>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</si>
  <si>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</si>
  <si>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</si>
  <si>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</si>
  <si>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</si>
  <si>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</si>
  <si>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</si>
  <si>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</si>
  <si>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</si>
  <si>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</si>
  <si>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</si>
  <si>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</si>
  <si>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</si>
  <si>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</si>
  <si>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</si>
  <si>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</si>
  <si>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</si>
  <si>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</si>
  <si>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</si>
  <si>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</si>
  <si>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</si>
  <si>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</si>
  <si>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</si>
  <si>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</si>
  <si>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</si>
  <si>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</si>
  <si>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</si>
  <si>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</si>
  <si>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</si>
  <si>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</si>
  <si>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</si>
  <si>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</si>
  <si>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</si>
  <si>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</si>
  <si>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</si>
  <si>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</si>
  <si>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</si>
  <si>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</si>
  <si>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</si>
  <si>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</si>
  <si>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</si>
  <si>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</si>
  <si>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</si>
  <si>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</si>
  <si>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</si>
  <si>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</si>
  <si>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</si>
  <si>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</si>
  <si>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</si>
  <si>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</si>
  <si>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</si>
  <si>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</si>
  <si>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</si>
  <si>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</si>
  <si>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</si>
  <si>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</si>
  <si>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</si>
  <si>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</si>
  <si>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</si>
  <si>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</si>
  <si>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</si>
  <si>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</si>
  <si>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</si>
  <si>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</si>
  <si>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</si>
  <si>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</si>
  <si>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</si>
  <si>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</si>
  <si>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</si>
  <si>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</si>
  <si>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</si>
  <si>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</si>
  <si>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</si>
  <si>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</si>
  <si>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</si>
  <si>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</si>
  <si>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</si>
  <si>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</si>
  <si>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</si>
  <si>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</si>
  <si>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</si>
  <si>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</si>
  <si>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</si>
  <si>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</si>
  <si>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</si>
  <si>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</si>
  <si>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</si>
  <si>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</si>
  <si>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</si>
  <si>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</si>
  <si>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</si>
  <si>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</si>
  <si>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</si>
  <si>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</si>
  <si>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</si>
  <si>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</si>
  <si>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</si>
  <si>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</si>
  <si>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</si>
  <si>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</si>
  <si>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</si>
  <si>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</si>
  <si>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</si>
  <si>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</si>
  <si>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</si>
  <si>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</si>
  <si>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</si>
  <si>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</si>
  <si>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</si>
  <si>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</si>
  <si>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</si>
  <si>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</si>
  <si>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</si>
  <si>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</si>
  <si>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</si>
  <si>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</si>
  <si>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</si>
  <si>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</si>
  <si>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</si>
  <si>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</si>
  <si>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</si>
  <si>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</si>
  <si>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</si>
  <si>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</si>
  <si>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</si>
  <si>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</si>
  <si>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</si>
  <si>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</si>
  <si>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</si>
  <si>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</si>
  <si>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</si>
  <si>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</si>
  <si>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</si>
  <si>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</si>
  <si>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</si>
  <si>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</si>
  <si>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</si>
  <si>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</si>
  <si>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</si>
  <si>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</si>
  <si>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</si>
  <si>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</si>
  <si>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</si>
  <si>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</si>
  <si>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</si>
  <si>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</si>
  <si>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</si>
  <si>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</si>
  <si>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</si>
  <si>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</si>
  <si>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</si>
  <si>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</si>
  <si>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</si>
  <si>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</si>
  <si>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</si>
  <si>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</si>
  <si>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</si>
  <si>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</si>
  <si>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</si>
  <si>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</si>
  <si>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</si>
  <si>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</si>
  <si>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</si>
  <si>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</si>
  <si>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</si>
  <si>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</si>
  <si>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</si>
  <si>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</si>
  <si>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</si>
  <si>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</si>
  <si>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</si>
  <si>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</si>
  <si>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</si>
  <si>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</si>
  <si>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</si>
  <si>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</si>
  <si>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</si>
  <si>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</si>
  <si>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</si>
  <si>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</si>
  <si>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</si>
  <si>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</si>
  <si>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</si>
  <si>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</si>
  <si>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</si>
  <si>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</si>
  <si>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</si>
  <si>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</si>
  <si>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</si>
  <si>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</si>
  <si>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</si>
  <si>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</si>
  <si>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</si>
  <si>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</si>
  <si>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</si>
  <si>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</si>
  <si>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</si>
  <si>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</si>
  <si>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</si>
  <si>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</si>
  <si>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</si>
  <si>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</si>
  <si>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</si>
  <si>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</si>
  <si>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</si>
  <si>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</si>
  <si>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</si>
  <si>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</si>
  <si>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</si>
  <si>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</si>
  <si>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</si>
  <si>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</si>
  <si>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</si>
  <si>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</si>
  <si>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</si>
  <si>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</si>
  <si>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</si>
  <si>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</si>
  <si>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</si>
  <si>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</si>
  <si>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</si>
  <si>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</si>
  <si>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</si>
  <si>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</si>
  <si>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</si>
  <si>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</si>
  <si>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</si>
  <si>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</si>
  <si>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</si>
  <si>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</si>
  <si>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</si>
  <si>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</si>
  <si>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</si>
  <si>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</si>
  <si>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</si>
  <si>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</si>
  <si>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</si>
  <si>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</si>
  <si>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</si>
  <si>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</si>
  <si>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</si>
  <si>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</si>
  <si>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</si>
  <si>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</si>
  <si>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</si>
  <si>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</si>
  <si>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</si>
  <si>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</si>
  <si>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</si>
  <si>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</si>
  <si>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</si>
  <si>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</si>
  <si>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</si>
  <si>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</si>
  <si>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</si>
  <si>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</si>
  <si>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</si>
  <si>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</si>
  <si>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</si>
  <si>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</si>
  <si>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</si>
  <si>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</si>
  <si>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</si>
  <si>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</si>
  <si>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</si>
  <si>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</si>
  <si>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</si>
  <si>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</si>
  <si>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</si>
  <si>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</si>
  <si>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</si>
  <si>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</si>
  <si>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</si>
  <si>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</si>
  <si>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</si>
  <si>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</si>
  <si>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</si>
  <si>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</si>
  <si>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</si>
  <si>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</si>
  <si>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</si>
  <si>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</si>
  <si>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</si>
  <si>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</si>
  <si>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</si>
  <si>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</si>
  <si>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</si>
  <si>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</si>
  <si>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</si>
  <si>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</si>
  <si>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</si>
  <si>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</si>
  <si>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</si>
  <si>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</si>
  <si>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</si>
  <si>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</si>
  <si>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</si>
  <si>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</si>
  <si>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</si>
  <si>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</si>
  <si>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</si>
  <si>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</si>
  <si>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</si>
  <si>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</si>
  <si>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</si>
  <si>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</si>
  <si>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</si>
  <si>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</si>
  <si>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</si>
  <si>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</si>
  <si>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</si>
  <si>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</si>
  <si>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</si>
  <si>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</si>
  <si>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</si>
  <si>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</si>
  <si>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</si>
  <si>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</si>
  <si>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</si>
  <si>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</si>
  <si>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</si>
  <si>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</si>
  <si>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</si>
  <si>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</si>
  <si>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</si>
  <si>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</si>
  <si>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</si>
  <si>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</si>
  <si>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</si>
  <si>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</si>
  <si>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</si>
  <si>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</si>
  <si>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</si>
  <si>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</si>
  <si>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</si>
  <si>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</si>
  <si>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</si>
  <si>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</si>
  <si>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</si>
  <si>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</si>
  <si>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</si>
  <si>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</si>
  <si>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</si>
  <si>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</si>
  <si>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</si>
  <si>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</si>
  <si>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</si>
  <si>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</si>
  <si>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</si>
  <si>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</si>
  <si>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</si>
  <si>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</si>
  <si>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</si>
  <si>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</si>
  <si>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</si>
  <si>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</si>
  <si>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</si>
  <si>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</si>
  <si>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</si>
  <si>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</si>
  <si>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</si>
  <si>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</si>
  <si>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</si>
  <si>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</si>
  <si>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</si>
  <si>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</si>
  <si>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</si>
  <si>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</si>
  <si>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</si>
  <si>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</si>
  <si>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</si>
  <si>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</si>
  <si>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</si>
  <si>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</si>
  <si>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</si>
  <si>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</si>
  <si>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</si>
  <si>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</si>
  <si>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</si>
  <si>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</si>
  <si>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</si>
  <si>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</si>
  <si>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</si>
  <si>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</si>
  <si>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</si>
  <si>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</si>
  <si>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</si>
  <si>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</si>
  <si>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</si>
  <si>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</si>
  <si>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</si>
  <si>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</si>
  <si>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</si>
  <si>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</si>
  <si>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</si>
  <si>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</si>
  <si>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</si>
  <si>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</si>
  <si>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</si>
  <si>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</si>
  <si>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</si>
  <si>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</si>
  <si>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</si>
  <si>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</si>
  <si>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</si>
  <si>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</si>
  <si>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</si>
  <si>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</si>
  <si>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</si>
  <si>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</si>
  <si>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</si>
  <si>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</si>
  <si>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</si>
  <si>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</si>
  <si>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</si>
  <si>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</si>
  <si>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</si>
  <si>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</si>
  <si>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</si>
  <si>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</si>
  <si>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</si>
  <si>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</si>
  <si>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</si>
  <si>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</si>
  <si>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</si>
  <si>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</si>
  <si>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</si>
  <si>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</si>
  <si>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</si>
  <si>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</si>
  <si>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</si>
  <si>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</si>
  <si>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</si>
  <si>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</si>
  <si>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</si>
  <si>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</si>
  <si>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</si>
  <si>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</si>
  <si>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</si>
  <si>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</si>
  <si>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</si>
  <si>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</si>
  <si>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</si>
  <si>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</si>
  <si>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</si>
  <si>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</si>
  <si>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</si>
  <si>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</si>
  <si>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</si>
  <si>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</si>
  <si>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</si>
  <si>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</si>
  <si>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</si>
  <si>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</si>
  <si>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</si>
  <si>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</si>
  <si>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</si>
  <si>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</si>
  <si>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</si>
  <si>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</si>
  <si>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</si>
  <si>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</si>
  <si>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</si>
  <si>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</si>
  <si>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</si>
  <si>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</si>
  <si>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</si>
  <si>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</si>
  <si>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</si>
  <si>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</si>
  <si>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</si>
  <si>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</si>
  <si>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</si>
  <si>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</si>
  <si>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</si>
  <si>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</si>
  <si>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</si>
  <si>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</si>
  <si>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</si>
  <si>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</si>
  <si>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</si>
  <si>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</si>
  <si>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</si>
  <si>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</si>
  <si>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</si>
  <si>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</si>
  <si>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</si>
  <si>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</si>
  <si>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</si>
  <si>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</si>
  <si>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</si>
  <si>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</si>
  <si>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</si>
  <si>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</si>
  <si>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</si>
  <si>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</si>
  <si>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</si>
  <si>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</si>
  <si>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</si>
  <si>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</si>
  <si>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</si>
  <si>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</si>
  <si>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</si>
  <si>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</si>
  <si>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</si>
  <si>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</si>
  <si>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</si>
  <si>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</si>
  <si>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</si>
  <si>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</si>
  <si>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</si>
  <si>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</si>
  <si>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</si>
  <si>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</si>
  <si>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</si>
  <si>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</si>
  <si>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</si>
  <si>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</si>
  <si>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</si>
  <si>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</si>
  <si>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</si>
  <si>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</si>
  <si>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</si>
  <si>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</si>
  <si>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</si>
  <si>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</si>
  <si>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</si>
  <si>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</si>
  <si>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</si>
  <si>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</si>
  <si>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</si>
  <si>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</si>
  <si>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</si>
  <si>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</si>
  <si>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</si>
  <si>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</si>
  <si>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</si>
  <si>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</si>
  <si>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</si>
  <si>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</si>
  <si>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</si>
  <si>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</si>
  <si>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</si>
  <si>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</si>
  <si>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</si>
  <si>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</si>
  <si>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</si>
  <si>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</si>
  <si>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</si>
  <si>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</si>
  <si>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</si>
  <si>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</si>
  <si>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</si>
  <si>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</si>
  <si>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</si>
  <si>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</si>
  <si>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</si>
  <si>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</si>
  <si>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</si>
  <si>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</si>
  <si>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</si>
  <si>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</si>
  <si>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</si>
  <si>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</si>
  <si>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</si>
  <si>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</si>
  <si>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</si>
  <si>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</si>
  <si>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</si>
  <si>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</si>
  <si>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</si>
  <si>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</si>
  <si>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</si>
  <si>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</si>
  <si>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</si>
  <si>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</si>
  <si>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</si>
  <si>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</si>
  <si>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</si>
  <si>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</si>
  <si>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</si>
  <si>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</si>
  <si>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</si>
  <si>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</si>
  <si>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</si>
  <si>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</si>
  <si>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</si>
  <si>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</si>
  <si>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</si>
  <si>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</si>
  <si>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</si>
  <si>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</si>
  <si>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</si>
  <si>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</si>
  <si>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</si>
  <si>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</si>
  <si>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</si>
  <si>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</si>
  <si>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</si>
  <si>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</si>
  <si>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</si>
  <si>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</si>
  <si>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</si>
  <si>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</si>
  <si>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</si>
  <si>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</si>
  <si>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</si>
  <si>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</si>
  <si>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</si>
  <si>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</si>
  <si>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</si>
  <si>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</si>
  <si>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</si>
  <si>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</si>
  <si>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</si>
  <si>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</si>
  <si>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</si>
  <si>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</si>
  <si>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</si>
  <si>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</si>
  <si>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</si>
  <si>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</si>
  <si>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</si>
  <si>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</si>
  <si>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</si>
  <si>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</si>
  <si>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</si>
  <si>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</si>
  <si>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</si>
  <si>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</si>
  <si>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</si>
  <si>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</si>
  <si>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</si>
  <si>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</si>
  <si>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</si>
  <si>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</si>
  <si>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</si>
  <si>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</si>
  <si>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</si>
  <si>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</si>
  <si>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</si>
  <si>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</si>
  <si>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</si>
  <si>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</si>
  <si>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</si>
  <si>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</si>
  <si>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</si>
  <si>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</si>
  <si>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</si>
  <si>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</si>
  <si>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</si>
  <si>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</si>
  <si>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</si>
  <si>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</si>
  <si>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</si>
  <si>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</si>
  <si>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</si>
  <si>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</si>
  <si>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</si>
  <si>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</si>
  <si>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</si>
  <si>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</si>
  <si>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</si>
  <si>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</si>
  <si>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</si>
  <si>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</si>
  <si>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</si>
  <si>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</si>
  <si>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</si>
  <si>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</si>
  <si>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</si>
  <si>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</si>
  <si>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</si>
  <si>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</si>
  <si>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</si>
  <si>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</si>
  <si>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</si>
  <si>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</si>
  <si>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</si>
  <si>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</si>
  <si>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</si>
  <si>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</si>
  <si>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</si>
  <si>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</si>
  <si>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</si>
  <si>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</si>
  <si>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</si>
  <si>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</si>
  <si>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</si>
  <si>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</si>
  <si>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</si>
  <si>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</si>
  <si>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</si>
  <si>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</si>
  <si>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</si>
  <si>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</si>
  <si>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</si>
  <si>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</si>
  <si>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</si>
  <si>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</si>
  <si>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</si>
  <si>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</si>
  <si>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</si>
  <si>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</si>
  <si>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</si>
  <si>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</si>
  <si>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</si>
  <si>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</si>
  <si>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</si>
  <si>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</si>
  <si>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</si>
  <si>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</si>
  <si>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</si>
  <si>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</si>
  <si>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</si>
  <si>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</si>
  <si>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</si>
  <si>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</si>
  <si>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</si>
  <si>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</si>
  <si>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</si>
  <si>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</si>
  <si>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</si>
  <si>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</si>
  <si>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</si>
  <si>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</si>
  <si>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</si>
  <si>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</si>
  <si>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</si>
  <si>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</si>
  <si>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</si>
  <si>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</si>
  <si>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</si>
  <si>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</si>
  <si>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</si>
  <si>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</si>
  <si>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</si>
  <si>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</si>
  <si>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</si>
  <si>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</si>
  <si>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</si>
  <si>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</si>
  <si>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</si>
  <si>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</si>
  <si>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</si>
  <si>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</si>
  <si>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</si>
  <si>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</si>
  <si>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</si>
  <si>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</si>
  <si>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</si>
  <si>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</si>
  <si>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</si>
  <si>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</si>
  <si>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</si>
  <si>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</si>
  <si>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</si>
  <si>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</si>
  <si>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</si>
  <si>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</si>
  <si>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</si>
  <si>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</si>
  <si>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</si>
  <si>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</si>
  <si>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</si>
  <si>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</si>
  <si>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</si>
  <si>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</si>
  <si>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</si>
  <si>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</si>
  <si>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</si>
  <si>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</si>
  <si>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</si>
  <si>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</si>
  <si>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</si>
  <si>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</si>
  <si>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</si>
  <si>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</si>
  <si>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</si>
  <si>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</si>
  <si>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</si>
  <si>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</si>
  <si>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</si>
  <si>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</si>
  <si>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</si>
  <si>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</si>
  <si>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</si>
  <si>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</si>
  <si>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</si>
  <si>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</si>
  <si>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</si>
  <si>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</si>
  <si>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</si>
  <si>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</si>
  <si>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</si>
  <si>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</si>
  <si>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</si>
  <si>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</si>
  <si>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</si>
  <si>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</si>
  <si>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</si>
  <si>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</si>
  <si>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</si>
  <si>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</si>
  <si>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</si>
  <si>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</si>
  <si>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</si>
  <si>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</si>
  <si>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</si>
  <si>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</si>
  <si>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</si>
  <si>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</si>
  <si>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</si>
  <si>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</si>
  <si>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</si>
  <si>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</si>
  <si>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</si>
  <si>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</si>
  <si>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</si>
  <si>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</si>
  <si>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</si>
  <si>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</si>
  <si>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</si>
  <si>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</si>
  <si>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</si>
  <si>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</si>
  <si>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</si>
  <si>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</si>
  <si>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</si>
  <si>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</si>
  <si>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</si>
  <si>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</si>
  <si>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</si>
  <si>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</si>
  <si>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</si>
  <si>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</si>
  <si>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</si>
  <si>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</si>
  <si>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</si>
  <si>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</si>
  <si>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</si>
  <si>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</si>
  <si>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</si>
  <si>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</si>
  <si>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</si>
  <si>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</si>
  <si>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</si>
  <si>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</si>
  <si>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</si>
  <si>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</si>
  <si>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</si>
  <si>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</si>
  <si>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</si>
  <si>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</si>
  <si>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</si>
  <si>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</si>
  <si>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</si>
  <si>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</si>
  <si>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</si>
  <si>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</si>
  <si>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</si>
  <si>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</si>
  <si>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</si>
  <si>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</si>
  <si>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</si>
  <si>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</si>
  <si>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</si>
  <si>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</si>
  <si>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</si>
  <si>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</si>
  <si>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</si>
  <si>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</si>
  <si>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</si>
  <si>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</si>
  <si>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</si>
  <si>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</si>
  <si>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</si>
  <si>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</si>
  <si>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</si>
  <si>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</si>
  <si>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</si>
  <si>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</si>
  <si>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</si>
  <si>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</si>
  <si>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</si>
  <si>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</si>
  <si>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</si>
  <si>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</si>
  <si>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</si>
  <si>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</si>
  <si>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</si>
  <si>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</si>
  <si>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</si>
  <si>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</si>
  <si>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</si>
  <si>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</si>
  <si>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</si>
  <si>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</si>
  <si>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</si>
  <si>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</si>
  <si>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</si>
  <si>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</si>
  <si>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</si>
  <si>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</si>
  <si>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</si>
  <si>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</si>
  <si>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</si>
  <si>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</si>
  <si>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</si>
  <si>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</si>
  <si>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</si>
  <si>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</si>
  <si>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</si>
  <si>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</si>
  <si>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</si>
  <si>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</si>
  <si>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</si>
  <si>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</si>
  <si>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</si>
  <si>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</si>
  <si>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</si>
  <si>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</si>
  <si>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</si>
  <si>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</si>
  <si>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</si>
  <si>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</si>
  <si>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</si>
  <si>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</si>
  <si>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</si>
  <si>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</si>
  <si>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</si>
  <si>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</si>
  <si>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</si>
  <si>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</si>
  <si>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</si>
  <si>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</si>
  <si>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</si>
  <si>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</si>
  <si>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</si>
  <si>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</si>
  <si>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</si>
  <si>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</si>
  <si>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</si>
  <si>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</si>
  <si>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</si>
  <si>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</si>
  <si>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</si>
  <si>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</si>
  <si>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</si>
  <si>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</si>
  <si>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</si>
  <si>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</si>
  <si>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</si>
  <si>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</si>
  <si>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</si>
  <si>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</si>
  <si>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</si>
  <si>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</si>
  <si>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</si>
  <si>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</si>
  <si>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</si>
  <si>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</si>
  <si>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</si>
  <si>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</si>
  <si>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</si>
  <si>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</si>
  <si>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</si>
  <si>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</si>
  <si>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</si>
  <si>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</si>
  <si>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</si>
  <si>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</si>
  <si>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</si>
  <si>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</si>
  <si>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</si>
  <si>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</si>
  <si>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</si>
  <si>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</si>
  <si>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</si>
  <si>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</si>
  <si>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</si>
  <si>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</si>
  <si>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</si>
  <si>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</si>
  <si>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</si>
  <si>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</si>
  <si>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</si>
  <si>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</si>
  <si>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</si>
  <si>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</si>
  <si>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</si>
  <si>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</si>
  <si>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</si>
  <si>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</si>
  <si>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</si>
  <si>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</si>
  <si>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</si>
  <si>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</si>
  <si>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</si>
  <si>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</si>
  <si>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</si>
  <si>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</si>
  <si>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</si>
  <si>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</si>
  <si>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</si>
  <si>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</si>
  <si>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</si>
  <si>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</si>
  <si>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</si>
  <si>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</si>
  <si>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</si>
  <si>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</si>
  <si>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</si>
  <si>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</si>
  <si>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</si>
  <si>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</si>
  <si>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</si>
  <si>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</si>
  <si>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</si>
  <si>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</si>
  <si>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</si>
  <si>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</si>
  <si>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</si>
  <si>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</si>
  <si>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</si>
  <si>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</si>
  <si>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</si>
  <si>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</si>
  <si>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</si>
  <si>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</si>
  <si>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</si>
  <si>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</si>
  <si>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</si>
  <si>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</si>
  <si>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</si>
  <si>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</si>
  <si>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</si>
  <si>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</si>
  <si>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</si>
  <si>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</si>
  <si>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</si>
  <si>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</si>
  <si>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</si>
  <si>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</si>
  <si>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</si>
  <si>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</si>
  <si>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</si>
  <si>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</si>
  <si>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</si>
  <si>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</si>
  <si>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</si>
  <si>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</si>
  <si>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</si>
  <si>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</si>
  <si>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</si>
  <si>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</si>
  <si>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</si>
  <si>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</si>
  <si>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</si>
  <si>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</si>
  <si>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</si>
  <si>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</si>
  <si>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</si>
  <si>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</si>
  <si>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</si>
  <si>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</si>
  <si>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</si>
  <si>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</si>
  <si>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</si>
  <si>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</si>
  <si>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</si>
  <si>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</si>
  <si>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</si>
  <si>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</si>
  <si>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</si>
  <si>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</si>
  <si>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</si>
  <si>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</si>
  <si>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</si>
  <si>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</si>
  <si>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</si>
  <si>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</si>
  <si>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</si>
  <si>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</si>
  <si>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</si>
  <si>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</si>
  <si>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</si>
  <si>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</si>
  <si>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</si>
  <si>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</si>
  <si>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</si>
  <si>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</si>
  <si>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</si>
  <si>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</si>
  <si>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</si>
  <si>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</si>
  <si>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</si>
  <si>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</si>
  <si>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</si>
  <si>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</si>
  <si>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</si>
  <si>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</si>
  <si>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</si>
  <si>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</si>
  <si>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</si>
  <si>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</si>
  <si>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</si>
  <si>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</si>
  <si>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</si>
  <si>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</si>
  <si>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</si>
  <si>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</si>
  <si>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</si>
  <si>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</si>
  <si>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</si>
  <si>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</si>
  <si>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</si>
  <si>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</si>
  <si>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</si>
  <si>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</si>
  <si>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</si>
  <si>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</si>
  <si>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</si>
  <si>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</si>
  <si>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</si>
  <si>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</si>
  <si>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</si>
  <si>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</si>
  <si>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</si>
  <si>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</si>
  <si>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</si>
  <si>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</si>
  <si>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</si>
  <si>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</si>
  <si>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</si>
  <si>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</si>
  <si>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</si>
  <si>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</si>
  <si>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</si>
  <si>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</si>
  <si>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</si>
  <si>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</si>
  <si>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</si>
  <si>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</si>
  <si>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</si>
  <si>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</si>
  <si>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</si>
  <si>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</si>
  <si>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</si>
  <si>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</si>
  <si>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</si>
  <si>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</si>
  <si>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</si>
  <si>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</si>
  <si>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</si>
  <si>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</si>
  <si>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</si>
  <si>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</si>
  <si>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</si>
  <si>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</si>
  <si>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</si>
  <si>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</si>
  <si>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</si>
  <si>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</si>
  <si>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</si>
  <si>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</si>
  <si>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</si>
  <si>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</si>
  <si>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</si>
  <si>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</si>
  <si>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</si>
  <si>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</si>
  <si>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</si>
  <si>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</si>
  <si>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</si>
  <si>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</si>
  <si>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</si>
  <si>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</si>
  <si>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</si>
  <si>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</si>
  <si>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</si>
  <si>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</si>
  <si>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</si>
  <si>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</si>
  <si>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</si>
  <si>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</si>
  <si>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</si>
  <si>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</si>
  <si>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</si>
  <si>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</si>
  <si>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</si>
  <si>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</si>
  <si>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</si>
  <si>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</si>
  <si>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</si>
  <si>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</si>
  <si>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</si>
  <si>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</si>
  <si>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</si>
  <si>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</si>
  <si>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</si>
  <si>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</si>
  <si>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</si>
  <si>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</si>
  <si>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</si>
  <si>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</si>
  <si>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</si>
  <si>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</si>
  <si>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</si>
  <si>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</si>
  <si>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</si>
  <si>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</si>
  <si>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</si>
  <si>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</si>
  <si>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</si>
  <si>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</si>
  <si>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</si>
  <si>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</si>
  <si>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</si>
  <si>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</si>
  <si>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</si>
  <si>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</si>
  <si>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</si>
  <si>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</si>
  <si>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</si>
  <si>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</si>
  <si>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</si>
  <si>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</si>
  <si>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</si>
  <si>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</si>
  <si>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</si>
  <si>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</si>
  <si>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</si>
  <si>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</si>
  <si>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</si>
  <si>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</si>
  <si>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</si>
  <si>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</si>
  <si>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</si>
  <si>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</si>
  <si>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</si>
  <si>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</si>
  <si>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</si>
  <si>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</si>
  <si>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</si>
  <si>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</si>
  <si>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</si>
  <si>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</si>
  <si>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</si>
  <si>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</si>
  <si>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</si>
  <si>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</si>
  <si>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</si>
  <si>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</si>
  <si>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</si>
  <si>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</si>
  <si>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</si>
  <si>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</si>
  <si>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</si>
  <si>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</si>
  <si>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</si>
  <si>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</si>
  <si>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</si>
  <si>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</si>
  <si>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</si>
  <si>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</si>
  <si>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</si>
  <si>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</si>
  <si>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</si>
  <si>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</si>
  <si>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</si>
  <si>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</si>
  <si>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</si>
  <si>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</si>
  <si>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</si>
  <si>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</si>
  <si>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</si>
  <si>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</si>
  <si>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</si>
  <si>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</si>
  <si>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</si>
  <si>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</si>
  <si>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</si>
  <si>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</si>
  <si>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</si>
  <si>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</si>
  <si>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</si>
  <si>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</si>
  <si>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</si>
  <si>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</si>
  <si>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</si>
  <si>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</si>
  <si>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</si>
  <si>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</si>
  <si>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</si>
  <si>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</si>
  <si>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</si>
  <si>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</si>
  <si>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</si>
  <si>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</si>
  <si>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</si>
  <si>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</si>
  <si>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</si>
  <si>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</si>
  <si>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</si>
  <si>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</si>
  <si>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</si>
  <si>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</si>
  <si>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</si>
  <si>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</si>
  <si>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</si>
  <si>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</si>
  <si>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</si>
  <si>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</si>
  <si>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</si>
  <si>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</si>
  <si>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</si>
  <si>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</si>
  <si>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</si>
  <si>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</si>
  <si>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</si>
  <si>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</si>
  <si>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</si>
  <si>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</si>
  <si>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</si>
  <si>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</si>
  <si>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</si>
  <si>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</si>
  <si>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</si>
  <si>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</si>
  <si>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</si>
  <si>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</si>
  <si>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</si>
  <si>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</si>
  <si>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</si>
  <si>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</si>
  <si>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</si>
  <si>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</si>
  <si>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</si>
  <si>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</si>
  <si>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</si>
  <si>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</si>
  <si>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</si>
  <si>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</si>
  <si>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</si>
  <si>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</si>
  <si>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</si>
  <si>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</si>
  <si>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</si>
  <si>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</si>
  <si>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</si>
  <si>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</si>
  <si>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</si>
  <si>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</si>
  <si>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</si>
  <si>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</si>
  <si>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</si>
  <si>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</si>
  <si>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</si>
  <si>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</si>
  <si>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</si>
  <si>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</si>
  <si>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</si>
  <si>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</si>
  <si>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</si>
  <si>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</si>
  <si>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</si>
  <si>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</si>
  <si>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</si>
  <si>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</si>
  <si>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</si>
  <si>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</si>
  <si>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</si>
  <si>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</si>
  <si>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</si>
  <si>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</si>
  <si>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</si>
  <si>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</si>
  <si>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</si>
  <si>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</si>
  <si>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</si>
  <si>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</si>
  <si>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</si>
  <si>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</si>
  <si>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</si>
  <si>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</si>
  <si>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</si>
  <si>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</si>
  <si>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</si>
  <si>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</si>
  <si>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</si>
  <si>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</si>
  <si>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</si>
  <si>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</si>
  <si>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</si>
  <si>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</si>
  <si>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</si>
  <si>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</si>
  <si>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</si>
  <si>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</si>
  <si>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</si>
  <si>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</si>
  <si>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</si>
  <si>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</si>
  <si>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</si>
  <si>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</si>
  <si>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</si>
  <si>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</si>
  <si>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</si>
  <si>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</si>
  <si>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</si>
  <si>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</si>
  <si>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</si>
  <si>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</si>
  <si>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</si>
  <si>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</si>
  <si>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</si>
  <si>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</si>
  <si>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</si>
  <si>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</si>
  <si>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</si>
  <si>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</si>
  <si>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</si>
  <si>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</si>
  <si>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</si>
  <si>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</si>
  <si>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</si>
  <si>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</si>
  <si>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</si>
  <si>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</si>
  <si>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</si>
  <si>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</si>
  <si>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</si>
  <si>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</si>
  <si>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</si>
  <si>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</si>
  <si>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</si>
  <si>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</si>
  <si>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</si>
  <si>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</si>
  <si>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</si>
  <si>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</si>
  <si>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</si>
  <si>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</si>
  <si>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</si>
  <si>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</si>
  <si>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</si>
  <si>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</si>
  <si>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</si>
  <si>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</si>
  <si>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</si>
  <si>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</si>
  <si>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</si>
  <si>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</si>
  <si>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</si>
  <si>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</si>
  <si>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</si>
  <si>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</si>
  <si>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</si>
  <si>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</si>
  <si>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</si>
  <si>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</si>
  <si>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</si>
  <si>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</si>
  <si>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</si>
  <si>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</si>
  <si>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</si>
  <si>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</si>
  <si>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</si>
  <si>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</si>
  <si>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</si>
  <si>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</si>
  <si>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</si>
  <si>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</si>
  <si>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</si>
  <si>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</si>
  <si>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</si>
  <si>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</si>
  <si>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</si>
  <si>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</si>
  <si>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</si>
  <si>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</si>
  <si>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</si>
  <si>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</si>
  <si>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</si>
  <si>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</si>
  <si>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</si>
  <si>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</si>
  <si>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</si>
  <si>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</si>
  <si>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</si>
  <si>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</si>
  <si>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</si>
  <si>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</si>
  <si>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</si>
  <si>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</si>
  <si>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</si>
  <si>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</si>
  <si>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</si>
  <si>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</si>
  <si>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</si>
  <si>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</si>
  <si>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</si>
  <si>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</si>
  <si>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</si>
  <si>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</si>
  <si>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</si>
  <si>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</si>
  <si>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</si>
  <si>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</si>
  <si>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</si>
  <si>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</si>
  <si>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</si>
  <si>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</si>
  <si>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</si>
  <si>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</si>
  <si>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</si>
  <si>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</si>
  <si>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</si>
  <si>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</si>
  <si>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</si>
  <si>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</si>
  <si>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</si>
  <si>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</si>
  <si>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</si>
  <si>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</si>
  <si>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</si>
  <si>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</si>
  <si>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</si>
  <si>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</si>
  <si>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</si>
  <si>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</si>
  <si>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</si>
  <si>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</si>
  <si>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</si>
  <si>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</si>
  <si>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</si>
  <si>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</si>
  <si>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</si>
  <si>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</si>
  <si>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</si>
  <si>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</si>
  <si>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</si>
  <si>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</si>
  <si>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</si>
  <si>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</si>
  <si>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</si>
  <si>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</si>
  <si>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</si>
  <si>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</si>
  <si>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</si>
  <si>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</si>
  <si>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</si>
  <si>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</si>
  <si>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</si>
  <si>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</si>
  <si>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</si>
  <si>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</si>
  <si>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</si>
  <si>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</si>
  <si>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</si>
  <si>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</si>
  <si>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</si>
  <si>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</si>
  <si>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</si>
  <si>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</si>
  <si>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</si>
  <si>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</si>
  <si>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</si>
  <si>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</si>
  <si>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</si>
  <si>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</si>
  <si>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</si>
  <si>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</si>
  <si>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</si>
  <si>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</si>
  <si>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</si>
  <si>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</si>
  <si>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</si>
  <si>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</si>
  <si>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</si>
  <si>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</si>
  <si>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</si>
  <si>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</si>
  <si>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</si>
  <si>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</si>
  <si>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</si>
  <si>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</si>
  <si>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</si>
  <si>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</si>
  <si>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</si>
  <si>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</si>
  <si>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</si>
  <si>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</si>
  <si>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</si>
  <si>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</si>
  <si>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</si>
  <si>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</si>
  <si>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</si>
  <si>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</si>
  <si>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</si>
  <si>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</si>
  <si>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</si>
  <si>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</si>
  <si>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</si>
  <si>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</si>
  <si>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</si>
  <si>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</si>
  <si>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</si>
  <si>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</si>
  <si>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</si>
  <si>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</si>
  <si>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</si>
  <si>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</si>
  <si>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</si>
  <si>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</si>
  <si>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</si>
  <si>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</si>
  <si>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</si>
  <si>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</si>
  <si>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</si>
  <si>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</si>
  <si>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</si>
  <si>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</si>
  <si>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</si>
  <si>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</si>
  <si>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</si>
  <si>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</si>
  <si>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</si>
  <si>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</si>
  <si>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</si>
  <si>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</si>
  <si>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</si>
  <si>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</si>
  <si>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</si>
  <si>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</si>
  <si>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</si>
  <si>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</si>
  <si>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</si>
  <si>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</si>
  <si>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</si>
  <si>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</si>
  <si>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</si>
  <si>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</si>
  <si>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</si>
  <si>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</si>
  <si>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</si>
  <si>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</si>
  <si>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</si>
  <si>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</si>
  <si>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</si>
  <si>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</si>
  <si>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</si>
  <si>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</si>
  <si>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</si>
  <si>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</si>
  <si>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</si>
  <si>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</si>
  <si>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</si>
  <si>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</si>
  <si>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</si>
  <si>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</si>
  <si>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</si>
  <si>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</si>
  <si>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</si>
  <si>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</si>
  <si>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</si>
  <si>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</si>
  <si>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</si>
  <si>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</si>
  <si>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</si>
  <si>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</si>
  <si>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</si>
  <si>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</si>
  <si>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</si>
  <si>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</si>
  <si>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</si>
  <si>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</si>
  <si>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</si>
  <si>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</si>
  <si>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</si>
  <si>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</si>
  <si>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</si>
  <si>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</si>
  <si>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</si>
  <si>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</si>
  <si>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</si>
  <si>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</si>
  <si>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</si>
  <si>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</si>
  <si>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</si>
  <si>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</si>
  <si>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</si>
  <si>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</si>
  <si>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</si>
  <si>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</si>
  <si>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</si>
  <si>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</si>
  <si>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</si>
  <si>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</si>
  <si>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</si>
  <si>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</si>
  <si>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</si>
  <si>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</si>
  <si>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</si>
  <si>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</si>
  <si>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</si>
  <si>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</si>
  <si>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</si>
  <si>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</si>
  <si>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</si>
  <si>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</si>
  <si>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</si>
  <si>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</si>
  <si>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</si>
  <si>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</si>
  <si>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</si>
  <si>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</si>
  <si>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</si>
  <si>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</si>
  <si>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</si>
  <si>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</si>
  <si>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</si>
  <si>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</si>
  <si>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</si>
  <si>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</si>
  <si>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</si>
  <si>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</si>
  <si>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</si>
  <si>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</si>
  <si>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</si>
  <si>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</si>
  <si>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</si>
  <si>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</si>
  <si>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</si>
  <si>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</si>
  <si>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</si>
  <si>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</si>
  <si>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</si>
  <si>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</si>
  <si>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</si>
  <si>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</si>
  <si>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</si>
  <si>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</si>
  <si>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</si>
  <si>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</si>
  <si>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</si>
  <si>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</si>
  <si>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</si>
  <si>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</si>
  <si>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</si>
  <si>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</si>
  <si>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</si>
  <si>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</si>
  <si>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</si>
  <si>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</si>
  <si>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</si>
  <si>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</si>
  <si>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</si>
  <si>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</si>
  <si>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</si>
  <si>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</si>
  <si>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</si>
  <si>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</si>
  <si>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</si>
  <si>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</si>
  <si>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</si>
  <si>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</si>
  <si>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</si>
  <si>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</si>
  <si>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</si>
  <si>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</si>
  <si>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</si>
  <si>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</si>
  <si>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</si>
  <si>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</si>
  <si>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</si>
  <si>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</si>
  <si>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</si>
  <si>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</si>
  <si>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</si>
  <si>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</si>
  <si>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</si>
  <si>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</si>
  <si>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</si>
  <si>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</si>
  <si>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</si>
  <si>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</si>
  <si>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</si>
  <si>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</si>
  <si>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</si>
  <si>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</si>
  <si>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</si>
  <si>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</si>
  <si>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</si>
  <si>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</si>
  <si>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</si>
  <si>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</si>
  <si>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</si>
  <si>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</si>
  <si>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</si>
  <si>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</si>
  <si>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</si>
  <si>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</si>
  <si>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</si>
  <si>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</si>
  <si>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</si>
  <si>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</si>
  <si>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</si>
  <si>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</si>
  <si>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</si>
  <si>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</si>
  <si>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</si>
  <si>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</si>
  <si>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</si>
  <si>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</si>
  <si>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</si>
  <si>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</si>
  <si>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</si>
  <si>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</si>
  <si>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</si>
  <si>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</si>
  <si>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</si>
  <si>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</si>
  <si>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</si>
  <si>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</si>
  <si>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</si>
  <si>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</si>
  <si>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</si>
  <si>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</si>
  <si>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</si>
  <si>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</si>
  <si>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</si>
  <si>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</si>
  <si>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</si>
  <si>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</si>
  <si>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</si>
  <si>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</si>
  <si>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</si>
  <si>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</si>
  <si>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</si>
  <si>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</si>
  <si>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</si>
  <si>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</si>
  <si>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</si>
  <si>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</si>
  <si>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</si>
  <si>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</si>
  <si>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</si>
  <si>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</si>
  <si>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</si>
  <si>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</si>
  <si>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</si>
  <si>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</si>
  <si>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</si>
  <si>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</si>
  <si>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</si>
  <si>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</si>
  <si>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</si>
  <si>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</si>
  <si>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</si>
  <si>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</si>
  <si>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</si>
  <si>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</si>
  <si>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</si>
  <si>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</si>
  <si>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</si>
  <si>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</si>
  <si>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</si>
  <si>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</si>
  <si>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</si>
  <si>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</si>
  <si>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</si>
  <si>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</si>
  <si>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</si>
  <si>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</si>
  <si>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</si>
  <si>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</si>
  <si>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</si>
  <si>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</si>
  <si>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</si>
  <si>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</si>
  <si>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</si>
  <si>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</si>
  <si>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</si>
  <si>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</si>
  <si>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</si>
  <si>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</si>
  <si>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</si>
  <si>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</si>
  <si>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</si>
  <si>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</si>
  <si>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</si>
  <si>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</si>
  <si>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</si>
  <si>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</si>
  <si>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</si>
  <si>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</si>
  <si>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</si>
  <si>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</si>
  <si>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</si>
  <si>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</si>
  <si>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</si>
  <si>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</si>
  <si>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</si>
  <si>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</si>
  <si>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</si>
  <si>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</si>
  <si>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</si>
  <si>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</si>
  <si>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</si>
  <si>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</si>
  <si>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</si>
  <si>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</si>
  <si>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</si>
  <si>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</si>
  <si>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</si>
  <si>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</si>
  <si>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</si>
  <si>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</si>
  <si>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</si>
  <si>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</si>
  <si>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</si>
  <si>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</si>
  <si>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</si>
  <si>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</si>
  <si>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</si>
  <si>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</si>
  <si>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</si>
  <si>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</si>
  <si>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</si>
  <si>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</si>
  <si>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</si>
  <si>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</si>
  <si>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</si>
  <si>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</si>
  <si>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</si>
  <si>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</si>
  <si>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</si>
  <si>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</si>
  <si>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</si>
  <si>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</si>
  <si>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</si>
  <si>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</si>
  <si>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</si>
  <si>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</si>
  <si>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</si>
  <si>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</si>
  <si>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</si>
  <si>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</si>
  <si>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</si>
  <si>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</si>
  <si>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</si>
  <si>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</si>
  <si>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</si>
  <si>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</si>
  <si>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</si>
  <si>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</si>
  <si>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</si>
  <si>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</si>
  <si>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</si>
  <si>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</si>
  <si>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</si>
  <si>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</si>
  <si>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</si>
  <si>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</si>
  <si>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</si>
  <si>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</si>
  <si>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</si>
  <si>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</si>
  <si>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</si>
  <si>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</si>
  <si>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</si>
  <si>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</si>
  <si>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</si>
  <si>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</si>
  <si>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</si>
  <si>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</si>
  <si>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</si>
  <si>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</si>
  <si>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</si>
  <si>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</si>
  <si>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</si>
  <si>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</si>
  <si>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</si>
  <si>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</si>
  <si>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</si>
  <si>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</si>
  <si>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</si>
  <si>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</si>
  <si>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</si>
  <si>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</si>
  <si>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</si>
  <si>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</si>
  <si>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</si>
  <si>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</si>
  <si>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</si>
  <si>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</si>
  <si>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</si>
  <si>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</si>
  <si>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</si>
  <si>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</si>
  <si>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</si>
  <si>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</si>
  <si>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</si>
  <si>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</si>
  <si>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</si>
  <si>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</si>
  <si>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</si>
  <si>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</si>
  <si>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</si>
  <si>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</si>
  <si>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</si>
  <si>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</si>
  <si>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</si>
  <si>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</si>
  <si>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</si>
  <si>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</si>
  <si>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</si>
  <si>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</si>
  <si>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</si>
  <si>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</si>
  <si>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</si>
  <si>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</si>
  <si>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</si>
  <si>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</si>
  <si>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</si>
  <si>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</si>
  <si>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</si>
  <si>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</si>
  <si>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</si>
  <si>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</si>
  <si>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</si>
  <si>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</si>
  <si>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</si>
  <si>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</si>
  <si>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</si>
  <si>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</si>
  <si>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</si>
  <si>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</si>
  <si>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</si>
  <si>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</si>
  <si>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</si>
  <si>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</si>
  <si>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</si>
  <si>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</si>
  <si>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</si>
  <si>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</si>
  <si>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</si>
  <si>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</si>
  <si>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</si>
  <si>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</si>
  <si>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</si>
  <si>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</si>
  <si>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</si>
  <si>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</si>
  <si>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</si>
  <si>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</si>
  <si>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</si>
  <si>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</si>
  <si>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</si>
  <si>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</si>
  <si>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</si>
  <si>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</si>
  <si>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</si>
  <si>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</si>
  <si>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</si>
  <si>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</si>
  <si>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</si>
  <si>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</si>
  <si>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</si>
  <si>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</si>
  <si>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</si>
  <si>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</si>
  <si>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</si>
  <si>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</si>
  <si>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</si>
  <si>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</si>
  <si>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</si>
  <si>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</si>
  <si>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</si>
  <si>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</si>
  <si>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</si>
  <si>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</si>
  <si>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</si>
  <si>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</si>
  <si>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</si>
  <si>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</si>
  <si>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</si>
  <si>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</si>
  <si>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</si>
  <si>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</si>
  <si>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</si>
  <si>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</si>
  <si>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</si>
  <si>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</si>
  <si>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</si>
  <si>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</si>
  <si>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</si>
  <si>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</si>
  <si>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</si>
  <si>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</si>
  <si>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</si>
  <si>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</si>
  <si>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</si>
  <si>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</si>
  <si>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</si>
  <si>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</si>
  <si>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</si>
  <si>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</si>
  <si>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</si>
  <si>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</si>
  <si>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</si>
  <si>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</si>
  <si>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</si>
  <si>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</si>
  <si>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</si>
  <si>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</si>
  <si>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</si>
  <si>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</si>
  <si>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</si>
  <si>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</si>
  <si>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</si>
  <si>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</si>
  <si>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</si>
  <si>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</si>
  <si>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</si>
  <si>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</si>
  <si>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</si>
  <si>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</si>
  <si>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</si>
  <si>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</si>
  <si>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</si>
  <si>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</si>
  <si>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</si>
  <si>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</si>
  <si>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</si>
  <si>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</si>
  <si>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</si>
  <si>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</si>
  <si>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</si>
  <si>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</si>
  <si>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</si>
  <si>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</si>
  <si>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</si>
  <si>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</si>
  <si>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</si>
  <si>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</si>
  <si>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</si>
  <si>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</si>
  <si>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</si>
  <si>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</si>
  <si>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</si>
  <si>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</si>
  <si>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</si>
  <si>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</si>
  <si>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</si>
  <si>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</si>
  <si>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</si>
  <si>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</si>
  <si>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</si>
  <si>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</si>
  <si>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</si>
  <si>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</si>
  <si>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</si>
  <si>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</si>
  <si>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</si>
  <si>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</si>
  <si>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</si>
  <si>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</si>
  <si>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</si>
  <si>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</si>
  <si>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</si>
  <si>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</si>
  <si>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</si>
  <si>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</si>
  <si>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</si>
  <si>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</si>
  <si>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</si>
  <si>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</si>
  <si>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</si>
  <si>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</si>
  <si>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</si>
  <si>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</si>
  <si>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</si>
  <si>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</si>
  <si>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</si>
  <si>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</si>
  <si>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</si>
  <si>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</si>
  <si>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</si>
  <si>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</si>
  <si>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</si>
  <si>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</si>
  <si>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</si>
  <si>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</si>
  <si>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</si>
  <si>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</si>
  <si>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</si>
  <si>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</si>
  <si>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</si>
  <si>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</si>
  <si>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</si>
  <si>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</si>
  <si>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</si>
  <si>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</si>
  <si>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</si>
  <si>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</si>
  <si>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</si>
  <si>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</si>
  <si>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</si>
  <si>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</si>
  <si>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</si>
  <si>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</si>
  <si>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</si>
  <si>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</si>
  <si>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</si>
  <si>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</si>
  <si>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</si>
  <si>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</si>
  <si>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</si>
  <si>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</si>
  <si>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</si>
  <si>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</si>
  <si>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</si>
  <si>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</si>
  <si>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</si>
  <si>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</si>
  <si>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</si>
  <si>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</si>
  <si>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</si>
  <si>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</si>
  <si>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</si>
  <si>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</si>
  <si>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</si>
  <si>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</si>
  <si>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</si>
  <si>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</si>
  <si>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</si>
  <si>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</si>
  <si>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</si>
  <si>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</si>
  <si>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</si>
  <si>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</si>
  <si>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</si>
  <si>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</si>
  <si>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</si>
  <si>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</si>
  <si>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</si>
  <si>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</si>
  <si>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</si>
  <si>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</si>
  <si>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</si>
  <si>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</si>
  <si>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</si>
  <si>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</si>
  <si>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</si>
  <si>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</si>
  <si>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</si>
  <si>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</si>
  <si>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</si>
  <si>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</si>
  <si>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</si>
  <si>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</si>
  <si>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</si>
  <si>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</si>
  <si>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</si>
  <si>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</si>
  <si>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</si>
  <si>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</si>
  <si>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</si>
  <si>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</si>
  <si>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</si>
  <si>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</si>
  <si>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</si>
  <si>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</si>
  <si>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</si>
  <si>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</si>
  <si>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</si>
  <si>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</si>
  <si>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</si>
  <si>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</si>
  <si>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</si>
  <si>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</si>
  <si>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</si>
  <si>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</si>
  <si>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</si>
  <si>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</si>
  <si>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</si>
  <si>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</si>
  <si>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</si>
  <si>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</si>
  <si>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</si>
  <si>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</si>
  <si>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</si>
  <si>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</si>
  <si>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</si>
  <si>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</si>
  <si>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</si>
  <si>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</si>
  <si>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</si>
  <si>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</si>
  <si>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</si>
  <si>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</si>
  <si>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</si>
  <si>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</si>
  <si>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</si>
  <si>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</si>
  <si>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</si>
  <si>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</si>
  <si>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</si>
  <si>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</si>
  <si>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</si>
  <si>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</si>
  <si>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</si>
  <si>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</si>
  <si>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</si>
  <si>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</si>
  <si>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</si>
  <si>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</si>
  <si>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</si>
  <si>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</si>
  <si>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</si>
  <si>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</si>
  <si>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</si>
  <si>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</si>
  <si>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</si>
  <si>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</si>
  <si>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</si>
  <si>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</si>
  <si>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</si>
  <si>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</si>
  <si>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</si>
  <si>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</si>
  <si>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</si>
  <si>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</si>
  <si>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</si>
  <si>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</si>
  <si>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</si>
  <si>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</si>
  <si>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</si>
  <si>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</si>
  <si>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</si>
  <si>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</si>
  <si>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</si>
  <si>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</si>
  <si>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</si>
  <si>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</si>
  <si>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</si>
  <si>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</si>
  <si>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</si>
  <si>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</si>
  <si>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</si>
  <si>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</si>
  <si>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</si>
  <si>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</si>
  <si>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</si>
  <si>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</si>
  <si>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</si>
  <si>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</si>
  <si>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</si>
  <si>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</si>
  <si>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</si>
  <si>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</si>
  <si>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</si>
  <si>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</si>
  <si>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</si>
  <si>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</si>
  <si>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</si>
  <si>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</si>
  <si>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</si>
  <si>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</si>
  <si>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</si>
  <si>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</si>
  <si>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</si>
  <si>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</si>
  <si>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</si>
  <si>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</si>
  <si>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</si>
  <si>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</si>
  <si>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</si>
  <si>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</si>
  <si>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</si>
  <si>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</si>
  <si>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</si>
  <si>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</si>
  <si>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</si>
  <si>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</si>
  <si>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</si>
  <si>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</si>
  <si>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</si>
  <si>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</si>
  <si>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</si>
  <si>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</si>
  <si>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</si>
  <si>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</si>
  <si>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</si>
  <si>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</si>
  <si>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</si>
  <si>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</si>
  <si>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</si>
  <si>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</si>
  <si>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</si>
  <si>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</si>
  <si>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</si>
  <si>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</si>
  <si>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</si>
  <si>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</si>
  <si>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</si>
  <si>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</si>
  <si>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</si>
  <si>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</si>
  <si>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</si>
  <si>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</si>
  <si>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</si>
  <si>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</si>
  <si>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</si>
  <si>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</si>
  <si>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</si>
  <si>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</si>
  <si>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</si>
  <si>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</si>
  <si>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</si>
  <si>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</si>
  <si>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</si>
  <si>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</si>
  <si>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</si>
  <si>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</si>
  <si>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</si>
  <si>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</si>
  <si>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</si>
  <si>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</si>
  <si>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</si>
  <si>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</si>
  <si>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</si>
  <si>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</si>
  <si>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</si>
  <si>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</si>
  <si>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</si>
  <si>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</si>
  <si>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</si>
  <si>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</si>
  <si>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</si>
  <si>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</si>
  <si>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</si>
  <si>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</si>
  <si>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</si>
  <si>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</si>
  <si>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</si>
  <si>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</si>
  <si>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</si>
  <si>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</si>
  <si>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</si>
  <si>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</si>
  <si>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</si>
  <si>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</si>
  <si>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</si>
  <si>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</si>
  <si>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</si>
  <si>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</si>
  <si>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</si>
  <si>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</si>
  <si>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</si>
  <si>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</si>
  <si>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</si>
  <si>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</si>
  <si>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</si>
  <si>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</si>
  <si>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</si>
  <si>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</si>
  <si>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</si>
  <si>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</si>
  <si>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</si>
  <si>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</si>
  <si>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</si>
  <si>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</si>
  <si>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</si>
  <si>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</si>
  <si>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</si>
  <si>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</si>
  <si>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</si>
  <si>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</si>
  <si>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</si>
  <si>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</si>
  <si>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</si>
  <si>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</si>
  <si>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</si>
  <si>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</si>
  <si>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</si>
  <si>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</si>
  <si>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</si>
  <si>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</si>
  <si>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</si>
  <si>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</si>
  <si>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</si>
  <si>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</si>
  <si>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</si>
  <si>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</si>
  <si>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</si>
  <si>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</si>
  <si>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</si>
  <si>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</si>
  <si>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</si>
  <si>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</si>
  <si>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</si>
  <si>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</si>
  <si>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</si>
  <si>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</si>
  <si>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</si>
  <si>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</si>
  <si>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</si>
  <si>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</si>
  <si>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</si>
  <si>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</si>
  <si>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</si>
  <si>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</si>
  <si>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</si>
  <si>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</si>
  <si>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</si>
  <si>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</si>
  <si>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</si>
  <si>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</si>
  <si>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</si>
  <si>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</si>
  <si>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</si>
  <si>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</si>
  <si>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</si>
  <si>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</si>
  <si>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</si>
  <si>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</si>
  <si>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</si>
  <si>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</si>
  <si>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</si>
  <si>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</si>
  <si>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</si>
  <si>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</si>
  <si>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</si>
  <si>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</si>
  <si>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</si>
  <si>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</si>
  <si>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</si>
  <si>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</si>
  <si>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</si>
  <si>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</si>
  <si>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</si>
  <si>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</si>
  <si>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</si>
  <si>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</si>
  <si>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</si>
  <si>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</si>
  <si>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</si>
  <si>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</si>
  <si>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</si>
  <si>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</si>
  <si>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</si>
  <si>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</si>
  <si>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</si>
  <si>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</si>
  <si>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</si>
  <si>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</si>
  <si>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</si>
  <si>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</si>
  <si>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</si>
  <si>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</si>
  <si>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</si>
  <si>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</si>
  <si>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</si>
  <si>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</si>
  <si>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</si>
  <si>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</si>
  <si>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</si>
  <si>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</si>
  <si>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</si>
  <si>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</si>
  <si>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</si>
  <si>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</si>
  <si>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</si>
  <si>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</si>
  <si>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</si>
  <si>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</si>
  <si>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</si>
  <si>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</si>
  <si>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</si>
  <si>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</si>
  <si>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</si>
  <si>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</si>
  <si>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</si>
  <si>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</si>
  <si>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</si>
  <si>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</si>
  <si>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</si>
  <si>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</si>
  <si>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</si>
  <si>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</si>
  <si>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</si>
  <si>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</si>
  <si>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</si>
  <si>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</si>
  <si>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</si>
  <si>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</si>
  <si>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</si>
  <si>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</si>
  <si>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</si>
  <si>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</si>
  <si>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</si>
  <si>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</si>
  <si>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</si>
  <si>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</si>
  <si>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</si>
  <si>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</si>
  <si>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</si>
  <si>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</si>
  <si>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</si>
  <si>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</si>
  <si>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</si>
  <si>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</si>
  <si>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</si>
  <si>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</si>
  <si>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</si>
  <si>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</si>
  <si>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</si>
  <si>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</si>
  <si>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</si>
  <si>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</si>
  <si>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</si>
  <si>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</si>
  <si>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</si>
  <si>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</si>
  <si>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</si>
  <si>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</si>
  <si>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</si>
  <si>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</si>
  <si>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</si>
  <si>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</si>
  <si>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</si>
  <si>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</si>
  <si>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</si>
  <si>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</si>
  <si>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</si>
  <si>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</si>
  <si>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</si>
  <si>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</si>
  <si>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</si>
  <si>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</si>
  <si>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</si>
  <si>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</si>
  <si>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</si>
  <si>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</si>
  <si>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</si>
  <si>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</si>
  <si>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</si>
  <si>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</si>
  <si>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</si>
  <si>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</si>
  <si>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</si>
  <si>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</si>
  <si>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</si>
  <si>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</si>
  <si>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</si>
  <si>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</si>
  <si>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</si>
  <si>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</si>
  <si>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</si>
  <si>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</si>
  <si>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</si>
  <si>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</si>
  <si>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</si>
  <si>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</si>
  <si>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</si>
  <si>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</si>
  <si>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</si>
  <si>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</si>
  <si>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</si>
  <si>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</si>
  <si>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</si>
  <si>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</si>
  <si>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</si>
  <si>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</si>
  <si>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</si>
  <si>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</si>
  <si>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</si>
  <si>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</si>
  <si>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</si>
  <si>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</si>
  <si>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</si>
  <si>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</si>
  <si>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</si>
  <si>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</si>
  <si>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</si>
  <si>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</si>
  <si>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</si>
  <si>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</si>
  <si>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</si>
  <si>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</si>
  <si>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</si>
  <si>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</si>
  <si>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</si>
  <si>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</si>
  <si>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</si>
  <si>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</si>
  <si>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</si>
  <si>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</si>
  <si>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</si>
  <si>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</si>
  <si>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</si>
  <si>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</si>
  <si>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</si>
  <si>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</si>
  <si>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</si>
  <si>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</si>
  <si>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</si>
  <si>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</si>
  <si>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</si>
  <si>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</si>
  <si>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</si>
  <si>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</si>
  <si>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</si>
  <si>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</si>
  <si>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</si>
  <si>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</si>
  <si>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</si>
  <si>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</si>
  <si>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</si>
  <si>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</si>
  <si>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</si>
  <si>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</si>
  <si>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</si>
  <si>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</si>
  <si>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</si>
  <si>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</si>
  <si>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</si>
  <si>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</si>
  <si>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</si>
  <si>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</si>
  <si>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</si>
  <si>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</si>
  <si>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</si>
  <si>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</si>
  <si>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</si>
  <si>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</si>
  <si>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</si>
  <si>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</si>
  <si>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</si>
  <si>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</si>
  <si>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</si>
  <si>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</si>
  <si>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</si>
  <si>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</si>
  <si>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</si>
  <si>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</si>
  <si>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</si>
  <si>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</si>
  <si>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</si>
  <si>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</si>
  <si>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</si>
  <si>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</si>
  <si>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</si>
  <si>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</si>
  <si>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</si>
  <si>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</si>
  <si>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</si>
  <si>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</si>
  <si>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</si>
  <si>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</si>
  <si>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</si>
  <si>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</si>
  <si>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</si>
  <si>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</si>
  <si>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</si>
  <si>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</si>
  <si>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</si>
  <si>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</si>
  <si>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</si>
  <si>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</si>
  <si>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</si>
  <si>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</si>
  <si>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</si>
  <si>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</si>
  <si>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</si>
  <si>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</si>
  <si>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</si>
  <si>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</si>
  <si>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</si>
  <si>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</si>
  <si>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</si>
  <si>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</si>
  <si>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</si>
  <si>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</si>
  <si>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</si>
  <si>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</si>
  <si>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</si>
  <si>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</si>
  <si>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</si>
  <si>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</si>
  <si>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</si>
  <si>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</si>
  <si>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</si>
  <si>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</si>
  <si>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</si>
  <si>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</si>
  <si>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</si>
  <si>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</si>
  <si>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</si>
  <si>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</si>
  <si>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</si>
  <si>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</si>
  <si>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</si>
  <si>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</si>
  <si>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</si>
  <si>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</si>
  <si>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</si>
  <si>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</si>
  <si>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</si>
  <si>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</si>
  <si>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</si>
  <si>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</si>
  <si>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</si>
  <si>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</si>
  <si>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</si>
  <si>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</si>
  <si>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</si>
  <si>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</si>
  <si>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</si>
  <si>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</si>
  <si>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</si>
  <si>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</si>
  <si>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</si>
  <si>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</si>
  <si>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</si>
  <si>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</si>
  <si>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</si>
  <si>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</si>
  <si>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</si>
  <si>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</si>
  <si>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</si>
  <si>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</si>
  <si>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</si>
  <si>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</si>
  <si>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</si>
  <si>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</si>
  <si>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</si>
  <si>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</si>
  <si>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</si>
  <si>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</si>
  <si>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</si>
  <si>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</si>
  <si>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</si>
  <si>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</si>
  <si>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</si>
  <si>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</si>
  <si>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</si>
  <si>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</si>
  <si>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</si>
  <si>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</si>
  <si>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</si>
  <si>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</si>
  <si>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</si>
  <si>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</si>
  <si>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</si>
  <si>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</si>
  <si>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</si>
  <si>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</si>
  <si>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</si>
  <si>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</si>
  <si>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</si>
  <si>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</si>
  <si>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</si>
  <si>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</si>
  <si>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</si>
  <si>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</si>
  <si>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</si>
  <si>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</si>
  <si>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</si>
  <si>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</si>
  <si>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</si>
  <si>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</si>
  <si>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</si>
  <si>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</si>
  <si>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</si>
  <si>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</si>
  <si>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</si>
  <si>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</si>
  <si>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</si>
  <si>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</si>
  <si>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</si>
  <si>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</si>
  <si>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</si>
  <si>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</si>
  <si>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</si>
  <si>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</si>
  <si>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</si>
  <si>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</si>
  <si>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</si>
  <si>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</si>
  <si>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</si>
  <si>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</si>
  <si>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</si>
  <si>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</si>
  <si>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</si>
  <si>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</si>
  <si>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</si>
  <si>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</si>
  <si>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</si>
  <si>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</si>
  <si>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</si>
  <si>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</si>
  <si>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</si>
  <si>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</si>
  <si>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</si>
  <si>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</si>
  <si>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</si>
  <si>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</si>
  <si>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</si>
  <si>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</si>
  <si>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</si>
  <si>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</si>
  <si>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</si>
  <si>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</si>
  <si>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</si>
  <si>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</si>
  <si>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</si>
  <si>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</si>
  <si>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</si>
  <si>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</si>
  <si>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</si>
  <si>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</si>
  <si>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</si>
  <si>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</si>
  <si>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</si>
  <si>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</si>
  <si>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</si>
  <si>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</si>
  <si>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</si>
  <si>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</si>
  <si>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</si>
  <si>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</si>
  <si>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</si>
  <si>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</si>
  <si>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</si>
  <si>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</si>
  <si>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</si>
  <si>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</si>
  <si>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</si>
  <si>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</si>
  <si>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</si>
  <si>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</si>
  <si>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</si>
  <si>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</si>
  <si>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</si>
  <si>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</si>
  <si>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</si>
  <si>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</si>
  <si>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</si>
  <si>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</si>
  <si>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</si>
  <si>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</si>
  <si>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</si>
  <si>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</si>
  <si>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</si>
  <si>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</si>
  <si>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</si>
  <si>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</si>
  <si>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</si>
  <si>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</si>
  <si>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</si>
  <si>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</si>
  <si>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</si>
  <si>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</si>
  <si>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</si>
  <si>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</si>
  <si>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</si>
  <si>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</si>
  <si>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</si>
  <si>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</si>
  <si>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</si>
  <si>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</si>
  <si>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</si>
  <si>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</si>
  <si>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</si>
  <si>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</si>
  <si>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</si>
  <si>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</si>
  <si>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</si>
  <si>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</si>
  <si>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</si>
  <si>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</si>
  <si>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</si>
  <si>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</si>
  <si>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</si>
  <si>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</si>
  <si>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</si>
  <si>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</si>
  <si>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</si>
  <si>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</si>
  <si>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</si>
  <si>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</si>
  <si>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</si>
  <si>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</si>
  <si>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</si>
  <si>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</si>
  <si>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</si>
  <si>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</si>
  <si>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</si>
  <si>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</si>
  <si>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</si>
  <si>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</si>
  <si>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</si>
  <si>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</si>
  <si>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</si>
  <si>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</si>
  <si>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</si>
  <si>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</si>
  <si>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</si>
  <si>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</si>
  <si>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</si>
  <si>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</si>
  <si>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</si>
  <si>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</si>
  <si>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</si>
  <si>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</si>
  <si>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</si>
  <si>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</si>
  <si>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</si>
  <si>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</si>
  <si>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</si>
  <si>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</si>
  <si>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</si>
  <si>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</si>
  <si>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</si>
  <si>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</si>
  <si>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</si>
  <si>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</si>
  <si>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</si>
  <si>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</si>
  <si>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</si>
  <si>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</si>
  <si>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</si>
  <si>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</si>
  <si>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</si>
  <si>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</si>
  <si>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</si>
  <si>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</si>
  <si>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</si>
  <si>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</si>
  <si>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</si>
  <si>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</si>
  <si>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</si>
  <si>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</si>
  <si>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</si>
  <si>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</si>
  <si>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</si>
  <si>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</si>
  <si>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</si>
  <si>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</si>
  <si>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</si>
  <si>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</si>
  <si>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</si>
  <si>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</si>
  <si>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</si>
  <si>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</si>
  <si>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</si>
  <si>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</si>
  <si>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</si>
  <si>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</si>
  <si>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</si>
  <si>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</si>
  <si>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</si>
  <si>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</si>
  <si>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</si>
  <si>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</si>
  <si>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</si>
  <si>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</si>
  <si>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</si>
  <si>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</si>
  <si>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</si>
  <si>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</si>
  <si>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</si>
  <si>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</si>
  <si>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</si>
  <si>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</si>
  <si>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</si>
  <si>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</si>
  <si>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</si>
  <si>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</si>
  <si>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</si>
  <si>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</si>
  <si>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</si>
  <si>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</si>
  <si>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</si>
  <si>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</si>
  <si>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</si>
  <si>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</si>
  <si>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</si>
  <si>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</si>
  <si>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</si>
  <si>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</si>
  <si>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</si>
  <si>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</si>
  <si>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</si>
  <si>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</si>
  <si>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</si>
  <si>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</si>
  <si>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</si>
  <si>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</si>
  <si>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</si>
  <si>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</si>
  <si>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</si>
  <si>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</si>
  <si>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</si>
  <si>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</si>
  <si>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</si>
  <si>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</si>
  <si>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</si>
  <si>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</si>
  <si>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</si>
  <si>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</si>
  <si>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</si>
  <si>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</si>
  <si>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</si>
  <si>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</si>
  <si>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</si>
  <si>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</si>
  <si>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</si>
  <si>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</si>
  <si>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</si>
  <si>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</si>
  <si>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</si>
  <si>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</si>
  <si>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</si>
  <si>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</si>
  <si>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</si>
  <si>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</si>
  <si>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</si>
  <si>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</si>
  <si>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</si>
  <si>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</si>
  <si>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</si>
  <si>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</si>
  <si>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</si>
  <si>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</si>
  <si>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</si>
  <si>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</si>
  <si>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</si>
  <si>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</si>
  <si>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</si>
  <si>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</si>
  <si>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</si>
  <si>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</si>
  <si>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</si>
  <si>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</si>
  <si>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</si>
  <si>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</si>
  <si>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</si>
  <si>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</si>
  <si>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</si>
  <si>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</si>
  <si>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</si>
  <si>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</si>
  <si>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</si>
  <si>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</si>
  <si>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</si>
  <si>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</si>
  <si>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</si>
  <si>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</si>
  <si>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</si>
  <si>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</si>
  <si>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</si>
  <si>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</si>
  <si>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</si>
  <si>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</si>
  <si>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</si>
  <si>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</si>
  <si>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</si>
  <si>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</si>
  <si>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</si>
  <si>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</si>
  <si>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</si>
  <si>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</si>
  <si>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</si>
  <si>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</si>
  <si>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</si>
  <si>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</si>
  <si>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</si>
  <si>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</si>
  <si>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</si>
  <si>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</si>
  <si>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</si>
  <si>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</si>
  <si>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</si>
  <si>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</si>
  <si>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</si>
  <si>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</si>
  <si>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</si>
  <si>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</si>
  <si>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</si>
  <si>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</si>
  <si>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</si>
  <si>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</si>
  <si>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</si>
  <si>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</si>
  <si>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</si>
  <si>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</si>
  <si>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</si>
  <si>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</si>
  <si>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</si>
  <si>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</si>
  <si>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</si>
  <si>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</si>
  <si>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</si>
  <si>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</si>
  <si>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</si>
  <si>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</si>
  <si>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</si>
  <si>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</si>
  <si>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</si>
  <si>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</si>
  <si>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</si>
  <si>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</si>
  <si>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</si>
  <si>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</si>
  <si>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</si>
  <si>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</si>
  <si>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</si>
  <si>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</si>
  <si>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</si>
  <si>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</si>
  <si>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</si>
  <si>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</si>
  <si>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</si>
  <si>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</si>
  <si>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</si>
  <si>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</si>
  <si>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</si>
  <si>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</si>
  <si>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</si>
  <si>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</si>
  <si>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</si>
  <si>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</si>
  <si>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</si>
  <si>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</si>
  <si>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</si>
  <si>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</si>
  <si>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</si>
  <si>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</si>
  <si>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</si>
  <si>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</si>
  <si>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</si>
  <si>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</si>
  <si>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</si>
  <si>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</si>
  <si>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</si>
  <si>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</si>
  <si>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</si>
  <si>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</si>
  <si>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</si>
  <si>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</si>
  <si>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</si>
  <si>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</si>
  <si>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</si>
  <si>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</si>
  <si>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</si>
  <si>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</si>
  <si>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</si>
  <si>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</si>
  <si>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</si>
  <si>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</si>
  <si>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</si>
  <si>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</si>
  <si>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</si>
  <si>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</si>
  <si>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</si>
  <si>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</si>
  <si>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</si>
  <si>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</si>
  <si>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</si>
  <si>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</si>
  <si>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</si>
  <si>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</si>
  <si>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</si>
  <si>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</si>
  <si>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</si>
  <si>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</si>
  <si>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</si>
  <si>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</si>
  <si>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</si>
  <si>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</si>
  <si>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</si>
  <si>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</si>
  <si>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</si>
  <si>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</si>
  <si>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</si>
  <si>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</si>
  <si>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</si>
  <si>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</si>
  <si>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</si>
  <si>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</si>
  <si>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</si>
  <si>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</si>
  <si>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</si>
  <si>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</si>
  <si>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</si>
  <si>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</si>
  <si>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</si>
  <si>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</si>
  <si>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</si>
  <si>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</si>
  <si>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</si>
  <si>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</si>
  <si>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</si>
  <si>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</si>
  <si>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</si>
  <si>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</si>
  <si>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</si>
  <si>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</si>
  <si>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</si>
  <si>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</si>
  <si>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</si>
  <si>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</si>
  <si>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</si>
  <si>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</si>
  <si>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</si>
  <si>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</si>
  <si>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</si>
  <si>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</si>
  <si>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</si>
  <si>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</si>
  <si>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</si>
  <si>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</si>
  <si>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</si>
  <si>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</si>
  <si>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</si>
  <si>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</si>
  <si>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</si>
  <si>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</si>
  <si>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</si>
  <si>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</si>
  <si>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</si>
  <si>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</si>
  <si>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</si>
  <si>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</si>
  <si>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</si>
  <si>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</si>
  <si>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</si>
  <si>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</si>
  <si>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</si>
  <si>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</si>
  <si>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</si>
  <si>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</si>
  <si>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</si>
  <si>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</si>
  <si>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</si>
  <si>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</si>
  <si>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</si>
  <si>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</si>
  <si>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</si>
  <si>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</si>
  <si>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</si>
  <si>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</si>
  <si>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</si>
  <si>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</si>
  <si>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</si>
  <si>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</si>
  <si>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</si>
  <si>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</si>
  <si>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</si>
  <si>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</si>
  <si>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</si>
  <si>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</si>
  <si>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</si>
  <si>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</si>
  <si>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</si>
  <si>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</si>
  <si>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</si>
  <si>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</si>
  <si>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</si>
  <si>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</si>
  <si>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</si>
  <si>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</si>
  <si>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</si>
  <si>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</si>
  <si>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</si>
  <si>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</si>
  <si>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</si>
  <si>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</si>
  <si>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</si>
  <si>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</si>
  <si>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</si>
  <si>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</si>
  <si>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</si>
  <si>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</si>
  <si>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</si>
  <si>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</si>
  <si>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</si>
  <si>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</si>
  <si>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</si>
  <si>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</si>
  <si>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</si>
  <si>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</si>
  <si>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</si>
  <si>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</si>
  <si>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</si>
  <si>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</si>
  <si>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</si>
  <si>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</si>
  <si>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</si>
  <si>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</si>
  <si>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</si>
  <si>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</si>
  <si>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</si>
  <si>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</si>
  <si>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</si>
  <si>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</si>
  <si>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</si>
  <si>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</si>
  <si>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</si>
  <si>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</si>
  <si>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</si>
  <si>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</si>
  <si>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</si>
  <si>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</si>
  <si>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</si>
  <si>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</si>
  <si>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</si>
  <si>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</si>
  <si>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</si>
  <si>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</si>
  <si>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</si>
  <si>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</si>
  <si>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</si>
  <si>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</si>
  <si>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</si>
  <si>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</si>
  <si>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</si>
  <si>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</si>
  <si>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</si>
  <si>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</si>
  <si>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</si>
  <si>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</si>
  <si>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</si>
  <si>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</si>
  <si>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</si>
  <si>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</si>
  <si>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</si>
  <si>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</si>
  <si>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</si>
  <si>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</si>
  <si>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</si>
  <si>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</si>
  <si>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</si>
  <si>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</si>
  <si>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</si>
  <si>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</si>
  <si>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</si>
  <si>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</si>
  <si>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</si>
  <si>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</si>
  <si>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</si>
  <si>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</si>
  <si>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</si>
  <si>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</si>
  <si>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</si>
  <si>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</si>
  <si>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</si>
  <si>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</si>
  <si>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</si>
  <si>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</si>
  <si>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</si>
  <si>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</si>
  <si>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</si>
  <si>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</si>
  <si>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</si>
  <si>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</si>
  <si>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</si>
  <si>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</si>
  <si>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</si>
  <si>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</si>
  <si>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</si>
  <si>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</si>
  <si>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</si>
  <si>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</si>
  <si>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</si>
  <si>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</si>
  <si>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</si>
  <si>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</si>
  <si>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</si>
  <si>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</si>
  <si>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</si>
  <si>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</si>
  <si>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</si>
  <si>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</si>
  <si>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</si>
  <si>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</si>
  <si>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</si>
  <si>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</si>
  <si>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</si>
  <si>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</si>
  <si>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</si>
  <si>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</si>
  <si>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</si>
  <si>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</si>
  <si>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</si>
  <si>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</si>
  <si>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</si>
  <si>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</si>
  <si>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</si>
  <si>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</si>
  <si>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</si>
  <si>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</si>
  <si>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</si>
  <si>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</si>
  <si>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</si>
  <si>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</si>
  <si>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</si>
  <si>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</si>
  <si>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</si>
  <si>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</si>
  <si>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</si>
  <si>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</si>
  <si>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</si>
  <si>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</si>
  <si>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</si>
  <si>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</si>
  <si>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</si>
  <si>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</si>
  <si>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</si>
  <si>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</si>
  <si>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</si>
  <si>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</si>
  <si>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</si>
  <si>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</si>
  <si>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</si>
  <si>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</si>
  <si>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</si>
  <si>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</si>
  <si>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</si>
  <si>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</si>
  <si>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</si>
  <si>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</si>
  <si>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</si>
  <si>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</si>
  <si>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</si>
  <si>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</si>
  <si>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</si>
  <si>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</si>
  <si>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</si>
  <si>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</si>
  <si>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</si>
  <si>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</si>
  <si>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</si>
  <si>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</si>
  <si>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</si>
  <si>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</si>
  <si>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</si>
  <si>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</si>
  <si>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</si>
  <si>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</si>
  <si>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</si>
  <si>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</si>
  <si>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</si>
  <si>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</si>
  <si>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</si>
  <si>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</si>
  <si>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</si>
  <si>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</si>
  <si>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</si>
  <si>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</si>
  <si>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</si>
  <si>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</si>
  <si>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</si>
  <si>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</si>
  <si>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</si>
  <si>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</si>
  <si>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</si>
  <si>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</si>
  <si>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</si>
  <si>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</si>
  <si>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</si>
  <si>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</si>
  <si>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</si>
  <si>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</si>
  <si>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</si>
  <si>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</si>
  <si>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</si>
  <si>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</si>
  <si>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</si>
  <si>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</si>
  <si>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</si>
  <si>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</si>
  <si>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</si>
  <si>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</si>
  <si>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</si>
  <si>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</si>
  <si>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</si>
  <si>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</si>
  <si>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</si>
  <si>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</si>
  <si>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</si>
  <si>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</si>
  <si>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</si>
  <si>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</si>
  <si>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</si>
  <si>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</si>
  <si>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</si>
  <si>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</si>
  <si>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</si>
  <si>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</si>
  <si>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</si>
  <si>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</si>
  <si>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</si>
  <si>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</si>
  <si>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</si>
  <si>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</si>
  <si>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</si>
  <si>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</si>
  <si>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</si>
  <si>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</si>
  <si>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</si>
  <si>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</si>
  <si>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</si>
  <si>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</si>
  <si>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</si>
  <si>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</si>
  <si>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</si>
  <si>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</si>
  <si>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</si>
  <si>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</si>
  <si>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</si>
  <si>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</si>
  <si>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</si>
  <si>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</si>
  <si>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</si>
  <si>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</si>
  <si>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</si>
  <si>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</si>
  <si>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</si>
  <si>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</si>
  <si>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</si>
  <si>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</si>
  <si>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</si>
  <si>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</si>
  <si>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</si>
  <si>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</si>
  <si>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</si>
  <si>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</si>
  <si>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</si>
  <si>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</si>
  <si>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</si>
  <si>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</si>
  <si>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</si>
  <si>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</si>
  <si>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</si>
  <si>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</si>
  <si>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</si>
  <si>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</si>
  <si>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</si>
  <si>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</si>
  <si>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</si>
  <si>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</si>
  <si>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</si>
  <si>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</si>
  <si>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</si>
  <si>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</si>
  <si>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</si>
  <si>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</si>
  <si>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</si>
  <si>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</si>
  <si>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</si>
  <si>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</si>
  <si>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</si>
  <si>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</si>
  <si>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</si>
  <si>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</si>
  <si>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</si>
  <si>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</si>
  <si>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</si>
  <si>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</si>
  <si>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</si>
  <si>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</si>
  <si>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</si>
  <si>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</si>
  <si>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</si>
  <si>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</si>
  <si>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</si>
  <si>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</si>
  <si>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</si>
  <si>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</si>
  <si>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</si>
  <si>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</si>
  <si>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</si>
  <si>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</si>
  <si>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</si>
  <si>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</si>
  <si>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</si>
  <si>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</si>
  <si>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</si>
  <si>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</si>
  <si>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</si>
  <si>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</si>
  <si>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</si>
  <si>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</si>
  <si>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</si>
  <si>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</si>
  <si>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</si>
  <si>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</si>
  <si>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</si>
  <si>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</si>
  <si>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</si>
  <si>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</si>
  <si>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</si>
  <si>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</si>
  <si>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</si>
  <si>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</si>
  <si>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</si>
  <si>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</si>
  <si>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</si>
  <si>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</si>
  <si>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</si>
  <si>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</si>
  <si>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</si>
  <si>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</si>
  <si>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</si>
  <si>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</si>
  <si>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</si>
  <si>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</si>
  <si>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</si>
  <si>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</si>
  <si>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</si>
  <si>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</si>
  <si>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</si>
  <si>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</si>
  <si>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</si>
  <si>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</si>
  <si>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</si>
  <si>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</si>
  <si>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</si>
  <si>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</si>
  <si>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</si>
  <si>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</si>
  <si>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</si>
  <si>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</si>
  <si>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</si>
  <si>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</si>
  <si>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</si>
  <si>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</si>
  <si>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</si>
  <si>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</si>
  <si>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</si>
  <si>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</si>
  <si>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</si>
  <si>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</si>
  <si>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</si>
  <si>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</si>
  <si>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</si>
  <si>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</si>
  <si>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</si>
  <si>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</si>
  <si>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</si>
  <si>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</si>
  <si>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</si>
  <si>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</si>
  <si>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</si>
  <si>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</si>
  <si>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</si>
  <si>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</si>
  <si>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</si>
  <si>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</si>
  <si>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</si>
  <si>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</si>
  <si>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</si>
  <si>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</si>
  <si>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</si>
  <si>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</si>
  <si>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</si>
  <si>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</si>
  <si>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</si>
  <si>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</si>
  <si>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</si>
  <si>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</si>
  <si>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</si>
  <si>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</si>
  <si>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</si>
  <si>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</si>
  <si>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</si>
  <si>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</si>
  <si>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</si>
  <si>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</si>
  <si>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</si>
  <si>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</si>
  <si>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</si>
  <si>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</si>
  <si>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</si>
  <si>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</si>
  <si>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</si>
  <si>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</si>
  <si>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</si>
  <si>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</si>
  <si>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</si>
  <si>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</si>
  <si>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</si>
  <si>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</si>
  <si>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</si>
  <si>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</si>
  <si>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</si>
  <si>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</si>
  <si>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</si>
  <si>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</si>
  <si>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</si>
  <si>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</si>
  <si>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</si>
  <si>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</si>
  <si>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</si>
  <si>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</si>
  <si>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</si>
  <si>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</si>
  <si>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</si>
  <si>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</si>
  <si>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</si>
  <si>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</si>
  <si>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</si>
  <si>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</si>
  <si>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</si>
  <si>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</si>
  <si>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</si>
  <si>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</si>
  <si>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</si>
  <si>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</si>
  <si>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</si>
  <si>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</si>
  <si>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</si>
  <si>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</si>
  <si>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</si>
  <si>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</si>
  <si>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</si>
  <si>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</si>
  <si>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</si>
  <si>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</si>
  <si>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</si>
  <si>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</si>
  <si>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</si>
  <si>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</si>
  <si>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</si>
  <si>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</si>
  <si>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</si>
  <si>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</si>
  <si>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</si>
  <si>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</si>
  <si>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</si>
  <si>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</si>
  <si>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</si>
  <si>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</si>
  <si>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</si>
  <si>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</si>
  <si>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</si>
  <si>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</si>
  <si>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</si>
  <si>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</si>
  <si>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</si>
  <si>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</si>
  <si>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</si>
  <si>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</si>
  <si>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</si>
  <si>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</si>
  <si>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</si>
  <si>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</si>
  <si>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</si>
  <si>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</si>
  <si>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</si>
  <si>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</si>
  <si>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</si>
  <si>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</si>
  <si>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</si>
  <si>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</si>
  <si>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</si>
  <si>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</si>
  <si>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</si>
  <si>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</si>
  <si>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</si>
  <si>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</si>
  <si>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</si>
  <si>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</si>
  <si>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</si>
  <si>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</si>
  <si>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</si>
  <si>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</si>
  <si>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</si>
  <si>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</si>
  <si>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</si>
  <si>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</si>
  <si>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</si>
  <si>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</si>
  <si>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</si>
  <si>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</si>
  <si>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</si>
  <si>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</si>
  <si>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</si>
  <si>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</si>
  <si>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</si>
  <si>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</si>
  <si>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</si>
  <si>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</si>
  <si>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</si>
  <si>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</si>
  <si>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</si>
  <si>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</si>
  <si>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</si>
  <si>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</si>
  <si>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</si>
  <si>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</si>
  <si>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</si>
  <si>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</si>
  <si>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</si>
  <si>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</si>
  <si>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</si>
  <si>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</si>
  <si>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</si>
  <si>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</si>
  <si>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</si>
  <si>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</si>
  <si>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</si>
  <si>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</si>
  <si>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</si>
  <si>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</si>
  <si>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</si>
  <si>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</si>
  <si>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</si>
  <si>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</si>
  <si>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</si>
  <si>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</si>
  <si>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</si>
  <si>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</si>
  <si>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</si>
  <si>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</si>
  <si>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</si>
  <si>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</si>
  <si>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</si>
  <si>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</si>
  <si>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</si>
  <si>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</si>
  <si>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</si>
  <si>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</si>
  <si>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</si>
  <si>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</si>
  <si>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</si>
  <si>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</si>
  <si>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</si>
  <si>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</si>
  <si>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</si>
  <si>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</si>
  <si>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</si>
  <si>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</si>
  <si>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</si>
  <si>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</si>
  <si>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</si>
  <si>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</si>
  <si>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</si>
  <si>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</si>
  <si>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</si>
  <si>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</si>
  <si>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</si>
  <si>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</si>
  <si>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</si>
  <si>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</si>
  <si>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</si>
  <si>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</si>
  <si>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</si>
  <si>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</si>
  <si>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</si>
  <si>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</si>
  <si>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</si>
  <si>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</si>
  <si>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</si>
  <si>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</si>
  <si>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</si>
  <si>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</si>
  <si>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</si>
  <si>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</si>
  <si>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</si>
  <si>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</si>
  <si>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</si>
  <si>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</si>
  <si>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</si>
  <si>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</si>
  <si>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</si>
  <si>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</si>
  <si>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</si>
  <si>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</si>
  <si>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</si>
  <si>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</si>
  <si>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</si>
  <si>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</si>
  <si>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</si>
  <si>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</si>
  <si>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</si>
  <si>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</si>
  <si>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</si>
  <si>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</si>
  <si>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</si>
  <si>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</si>
  <si>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</si>
  <si>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</si>
  <si>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</si>
  <si>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</si>
  <si>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</si>
  <si>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</si>
  <si>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</si>
  <si>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</si>
  <si>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</si>
  <si>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</si>
  <si>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</si>
  <si>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</si>
  <si>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</si>
  <si>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</si>
  <si>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</si>
  <si>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</si>
  <si>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</si>
  <si>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</si>
  <si>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</si>
  <si>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</si>
  <si>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</si>
  <si>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</si>
  <si>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</si>
  <si>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</si>
  <si>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</si>
  <si>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</si>
  <si>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</si>
  <si>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</si>
  <si>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</si>
  <si>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</si>
  <si>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</si>
  <si>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</si>
  <si>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</si>
  <si>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</si>
  <si>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</si>
  <si>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</si>
  <si>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</si>
  <si>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</si>
  <si>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</si>
  <si>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</si>
  <si>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</si>
  <si>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</si>
  <si>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</si>
  <si>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</si>
  <si>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</si>
  <si>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</si>
  <si>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</si>
  <si>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</si>
  <si>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</si>
  <si>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</si>
  <si>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</si>
  <si>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</si>
  <si>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</si>
  <si>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</si>
  <si>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</si>
  <si>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</si>
  <si>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</si>
  <si>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</si>
  <si>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</si>
  <si>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</si>
  <si>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</si>
  <si>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</si>
  <si>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</si>
  <si>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</si>
  <si>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</si>
  <si>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</si>
  <si>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</si>
  <si>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</si>
  <si>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</si>
  <si>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</si>
  <si>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</si>
  <si>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</si>
  <si>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</si>
  <si>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</si>
  <si>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</si>
  <si>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</si>
  <si>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</si>
  <si>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</si>
  <si>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</si>
  <si>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</si>
  <si>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</si>
  <si>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</si>
  <si>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</si>
  <si>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</si>
  <si>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</si>
  <si>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</si>
  <si>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</si>
  <si>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</si>
  <si>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</si>
  <si>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</si>
  <si>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</si>
  <si>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</si>
  <si>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</si>
  <si>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</si>
  <si>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</si>
  <si>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</si>
  <si>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</si>
  <si>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</si>
  <si>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</si>
  <si>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</si>
  <si>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</si>
  <si>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</si>
  <si>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</si>
  <si>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</si>
  <si>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</si>
  <si>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</si>
  <si>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</si>
  <si>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</si>
  <si>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</si>
  <si>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</si>
  <si>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</si>
  <si>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</si>
  <si>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</si>
  <si>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</si>
  <si>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</si>
  <si>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</si>
  <si>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</si>
  <si>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</si>
  <si>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</si>
  <si>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</si>
  <si>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</si>
  <si>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</si>
  <si>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</si>
  <si>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</si>
  <si>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</si>
  <si>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</si>
  <si>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</si>
  <si>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</si>
  <si>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</si>
  <si>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</si>
  <si>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</si>
  <si>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</si>
  <si>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</si>
  <si>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</si>
  <si>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</si>
  <si>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</si>
  <si>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</si>
  <si>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</si>
  <si>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</si>
  <si>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</si>
  <si>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</si>
  <si>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</si>
  <si>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</si>
  <si>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</si>
  <si>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</si>
  <si>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</si>
  <si>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</si>
  <si>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</si>
  <si>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</si>
  <si>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</si>
  <si>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</si>
  <si>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</si>
  <si>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</si>
  <si>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</si>
  <si>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</si>
  <si>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</si>
  <si>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</si>
  <si>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</si>
  <si>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</si>
  <si>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</si>
  <si>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</si>
  <si>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</si>
  <si>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</si>
  <si>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</si>
  <si>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</si>
  <si>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</si>
  <si>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</si>
  <si>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</si>
  <si>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</si>
  <si>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</si>
  <si>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</si>
  <si>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</si>
  <si>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</si>
  <si>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</si>
  <si>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</si>
  <si>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</si>
  <si>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</si>
  <si>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</si>
  <si>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</si>
  <si>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</si>
  <si>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</si>
  <si>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</si>
  <si>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</si>
  <si>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</si>
  <si>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</si>
  <si>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</si>
  <si>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</si>
  <si>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</si>
  <si>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</si>
  <si>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</si>
  <si>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</si>
  <si>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</si>
  <si>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</si>
  <si>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</si>
  <si>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</si>
  <si>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</si>
  <si>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</si>
  <si>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</si>
  <si>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</si>
  <si>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</si>
  <si>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</si>
  <si>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</si>
  <si>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</si>
  <si>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</si>
  <si>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</si>
  <si>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</si>
  <si>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</si>
  <si>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</si>
  <si>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</si>
  <si>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</si>
  <si>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</si>
  <si>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</si>
  <si>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</si>
  <si>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</si>
  <si>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</si>
  <si>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</si>
  <si>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</si>
  <si>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</si>
  <si>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</si>
  <si>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</si>
  <si>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</si>
  <si>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</si>
  <si>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</si>
  <si>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</si>
  <si>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</si>
  <si>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</si>
  <si>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</si>
  <si>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</si>
  <si>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</si>
  <si>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</si>
  <si>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</si>
  <si>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</si>
  <si>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</si>
  <si>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</si>
  <si>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</si>
  <si>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</si>
  <si>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</si>
  <si>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</si>
  <si>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</si>
  <si>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</si>
  <si>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</si>
  <si>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</si>
  <si>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</si>
  <si>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</si>
  <si>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</si>
  <si>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</si>
  <si>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</si>
  <si>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</si>
  <si>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</si>
  <si>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</si>
  <si>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</si>
  <si>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</si>
  <si>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</si>
  <si>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</si>
  <si>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</si>
  <si>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</si>
  <si>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</si>
  <si>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</si>
  <si>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</si>
  <si>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</si>
  <si>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</si>
  <si>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</si>
  <si>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</si>
  <si>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</si>
  <si>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</si>
  <si>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</si>
  <si>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</si>
  <si>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</si>
  <si>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</si>
  <si>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</si>
  <si>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</si>
  <si>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</si>
  <si>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</si>
  <si>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</si>
  <si>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</si>
  <si>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</si>
  <si>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</si>
  <si>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</si>
  <si>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</si>
  <si>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</si>
  <si>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</si>
  <si>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</si>
  <si>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</si>
  <si>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</si>
  <si>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</si>
  <si>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</si>
  <si>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</si>
  <si>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</si>
  <si>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</si>
  <si>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</si>
  <si>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</si>
  <si>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</si>
  <si>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</si>
  <si>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</si>
  <si>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</si>
  <si>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</si>
  <si>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</si>
  <si>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</si>
  <si>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</si>
  <si>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</si>
  <si>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</si>
  <si>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</si>
  <si>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</si>
  <si>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</si>
  <si>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</si>
  <si>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</si>
  <si>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</si>
  <si>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</si>
  <si>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</si>
  <si>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</si>
  <si>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</si>
  <si>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</si>
  <si>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</si>
  <si>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</si>
  <si>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</si>
  <si>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</si>
  <si>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</si>
  <si>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</si>
  <si>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</si>
  <si>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</si>
  <si>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</si>
  <si>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</si>
  <si>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</si>
  <si>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</si>
  <si>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</si>
  <si>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</si>
  <si>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</si>
  <si>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</si>
  <si>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</si>
  <si>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</si>
  <si>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</si>
  <si>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</si>
  <si>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</si>
  <si>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</si>
  <si>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</si>
  <si>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</si>
  <si>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</si>
  <si>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</si>
  <si>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</si>
  <si>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</si>
  <si>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</si>
  <si>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</si>
  <si>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</si>
  <si>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</si>
  <si>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</si>
  <si>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</si>
  <si>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</si>
  <si>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</si>
  <si>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</si>
  <si>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</si>
  <si>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</si>
  <si>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</si>
  <si>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</si>
  <si>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</si>
  <si>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</si>
  <si>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</si>
  <si>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</si>
  <si>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</si>
  <si>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</si>
  <si>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</si>
  <si>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</si>
  <si>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</si>
  <si>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</si>
  <si>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</si>
  <si>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</si>
  <si>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</si>
  <si>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</si>
  <si>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</si>
  <si>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</si>
  <si>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</si>
  <si>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</si>
  <si>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</si>
  <si>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</si>
  <si>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</si>
  <si>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</si>
  <si>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</si>
  <si>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</si>
  <si>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</si>
  <si>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</si>
  <si>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</si>
  <si>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</si>
  <si>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</si>
  <si>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</si>
  <si>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</si>
  <si>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</si>
  <si>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</si>
  <si>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</si>
  <si>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</si>
  <si>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</si>
  <si>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</si>
  <si>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</si>
  <si>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</si>
  <si>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</si>
  <si>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</si>
  <si>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</si>
  <si>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</si>
  <si>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</si>
  <si>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</si>
  <si>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</si>
  <si>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</si>
  <si>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</si>
  <si>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</si>
  <si>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</si>
  <si>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</si>
  <si>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</si>
  <si>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</si>
  <si>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</si>
  <si>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</si>
  <si>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</si>
  <si>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</si>
  <si>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</si>
  <si>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</si>
  <si>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</si>
  <si>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</si>
  <si>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</si>
  <si>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</si>
  <si>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</si>
  <si>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</si>
  <si>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</si>
  <si>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</si>
  <si>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</si>
  <si>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</si>
  <si>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</si>
  <si>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</si>
  <si>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</si>
  <si>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</si>
  <si>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</si>
  <si>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</si>
  <si>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</si>
  <si>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</si>
  <si>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</si>
  <si>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</si>
  <si>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</si>
  <si>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</si>
  <si>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</si>
  <si>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</si>
  <si>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</si>
  <si>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</si>
  <si>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</si>
  <si>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</si>
  <si>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</si>
  <si>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</si>
  <si>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</si>
  <si>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</si>
  <si>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</si>
  <si>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</si>
  <si>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</si>
  <si>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</si>
  <si>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</si>
  <si>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</si>
  <si>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</si>
  <si>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</si>
  <si>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</si>
  <si>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</si>
  <si>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</si>
  <si>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</si>
  <si>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</si>
  <si>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</si>
  <si>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</si>
  <si>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</si>
  <si>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</si>
  <si>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</si>
  <si>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</si>
  <si>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</si>
  <si>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</si>
  <si>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</si>
  <si>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</si>
  <si>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</si>
  <si>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</si>
  <si>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</si>
  <si>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</si>
  <si>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</si>
  <si>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</si>
  <si>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</si>
  <si>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</si>
  <si>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</si>
  <si>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</si>
  <si>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</si>
  <si>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</si>
  <si>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</si>
  <si>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</si>
  <si>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</si>
  <si>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</si>
  <si>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</si>
  <si>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</si>
  <si>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</si>
  <si>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</si>
  <si>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</si>
  <si>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</si>
  <si>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</si>
  <si>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</si>
  <si>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</si>
  <si>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</si>
  <si>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</si>
  <si>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</si>
  <si>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</si>
  <si>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</si>
  <si>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</si>
  <si>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</si>
  <si>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</si>
  <si>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</si>
  <si>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</si>
  <si>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</si>
  <si>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</si>
  <si>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</si>
  <si>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</si>
  <si>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</si>
  <si>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</si>
  <si>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</si>
  <si>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</si>
  <si>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</si>
  <si>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</si>
  <si>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</si>
  <si>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</si>
  <si>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</si>
  <si>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</si>
  <si>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</si>
  <si>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</si>
  <si>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</si>
  <si>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</si>
  <si>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</si>
  <si>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</si>
  <si>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</si>
  <si>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</si>
  <si>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</si>
  <si>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</si>
  <si>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</si>
  <si>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</si>
  <si>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</si>
  <si>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</si>
  <si>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</si>
  <si>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</si>
  <si>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</si>
  <si>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</si>
  <si>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</si>
  <si>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</si>
  <si>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</si>
  <si>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</si>
  <si>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</si>
  <si>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</si>
  <si>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</si>
  <si>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</si>
  <si>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</si>
  <si>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</si>
  <si>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</si>
  <si>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</si>
  <si>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</si>
  <si>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</si>
  <si>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</si>
  <si>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</si>
  <si>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</si>
  <si>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</si>
  <si>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</si>
  <si>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</si>
  <si>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</si>
  <si>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</si>
  <si>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</si>
  <si>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</si>
  <si>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</si>
  <si>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</si>
  <si>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</si>
  <si>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</si>
  <si>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</si>
  <si>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</si>
  <si>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</si>
  <si>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</si>
  <si>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</si>
  <si>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</si>
  <si>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</si>
  <si>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</si>
  <si>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</si>
  <si>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</si>
  <si>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</si>
  <si>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</si>
  <si>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</si>
  <si>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</si>
  <si>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</si>
  <si>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</si>
  <si>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</si>
  <si>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</si>
  <si>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</si>
  <si>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</si>
  <si>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</si>
  <si>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</si>
  <si>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</si>
  <si>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</si>
  <si>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</si>
  <si>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</si>
  <si>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</si>
  <si>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</si>
  <si>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</si>
  <si>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</si>
  <si>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</si>
  <si>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</si>
  <si>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</si>
  <si>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</si>
  <si>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</si>
  <si>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</si>
  <si>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</si>
  <si>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</si>
  <si>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</si>
  <si>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</si>
  <si>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</si>
  <si>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</si>
  <si>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</si>
  <si>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</si>
  <si>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</si>
  <si>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</si>
  <si>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</si>
  <si>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</si>
  <si>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</si>
  <si>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</si>
  <si>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</si>
  <si>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</si>
  <si>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</si>
  <si>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</si>
  <si>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</si>
  <si>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</si>
  <si>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</si>
  <si>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</si>
  <si>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</si>
  <si>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</si>
  <si>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</si>
  <si>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</si>
  <si>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</si>
  <si>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</si>
  <si>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</si>
  <si>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</si>
  <si>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</si>
  <si>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</si>
  <si>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</si>
  <si>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</si>
  <si>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</si>
  <si>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</si>
  <si>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</si>
  <si>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</si>
  <si>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</si>
  <si>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</si>
  <si>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</si>
  <si>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</si>
  <si>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</si>
  <si>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</si>
  <si>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</si>
  <si>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</si>
  <si>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</si>
  <si>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</si>
  <si>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</si>
  <si>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</si>
  <si>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</si>
  <si>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</si>
  <si>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</si>
  <si>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</si>
  <si>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</si>
  <si>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</si>
  <si>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</si>
  <si>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</si>
  <si>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</si>
  <si>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</si>
  <si>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</si>
  <si>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</si>
  <si>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</si>
  <si>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</si>
  <si>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</si>
  <si>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</si>
  <si>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</si>
  <si>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</si>
  <si>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</si>
  <si>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</si>
  <si>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</si>
  <si>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</si>
  <si>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</si>
  <si>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</si>
  <si>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</si>
  <si>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</si>
  <si>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</si>
  <si>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</si>
  <si>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</si>
  <si>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</si>
  <si>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</si>
  <si>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</si>
  <si>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</si>
  <si>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</si>
  <si>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</si>
  <si>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</si>
  <si>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</si>
  <si>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</si>
  <si>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</si>
  <si>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</si>
  <si>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</si>
  <si>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</si>
  <si>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</si>
  <si>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</si>
  <si>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</si>
  <si>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</si>
  <si>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</si>
  <si>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</si>
  <si>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</si>
  <si>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</si>
  <si>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</si>
  <si>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</si>
  <si>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</si>
  <si>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</si>
  <si>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</si>
  <si>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</si>
  <si>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</si>
  <si>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</si>
  <si>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</si>
  <si>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</si>
  <si>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</si>
  <si>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</si>
  <si>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</si>
  <si>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</si>
  <si>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</si>
  <si>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</si>
  <si>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</si>
  <si>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</si>
  <si>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</si>
  <si>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</si>
  <si>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</si>
  <si>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</si>
  <si>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</si>
  <si>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</si>
  <si>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</si>
  <si>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</si>
  <si>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</si>
  <si>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</si>
  <si>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</si>
  <si>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</si>
  <si>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</si>
  <si>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</si>
  <si>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</si>
  <si>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</si>
  <si>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</si>
  <si>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</si>
  <si>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</si>
  <si>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</si>
  <si>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</si>
  <si>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</si>
  <si>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</si>
  <si>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</si>
  <si>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</si>
  <si>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</si>
  <si>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</si>
  <si>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</si>
  <si>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</si>
  <si>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</si>
  <si>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</si>
  <si>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</si>
  <si>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</si>
  <si>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</si>
  <si>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</si>
  <si>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</si>
  <si>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</si>
  <si>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</si>
  <si>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</si>
  <si>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</si>
  <si>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</si>
  <si>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</si>
  <si>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</si>
  <si>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</si>
  <si>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</si>
  <si>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</si>
  <si>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</si>
  <si>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</si>
  <si>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</si>
  <si>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</si>
  <si>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</si>
  <si>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</si>
  <si>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</si>
  <si>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</si>
  <si>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</si>
  <si>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</si>
  <si>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</si>
  <si>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</si>
  <si>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</si>
  <si>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</si>
  <si>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</si>
  <si>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</si>
  <si>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</si>
  <si>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</si>
  <si>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</si>
  <si>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</si>
  <si>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</si>
  <si>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</si>
  <si>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</si>
  <si>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</si>
  <si>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</si>
  <si>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</si>
  <si>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</si>
  <si>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</si>
  <si>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</si>
  <si>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</si>
  <si>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</si>
  <si>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</si>
  <si>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</si>
  <si>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</si>
  <si>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</si>
  <si>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</si>
  <si>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</si>
  <si>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</si>
  <si>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</si>
  <si>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</si>
  <si>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</si>
  <si>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</si>
  <si>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</si>
  <si>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</si>
  <si>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</si>
  <si>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</si>
  <si>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</si>
  <si>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</si>
  <si>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</si>
  <si>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</si>
  <si>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</si>
  <si>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</si>
  <si>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</si>
  <si>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</si>
  <si>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</si>
  <si>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</si>
  <si>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</si>
  <si>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</si>
  <si>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</si>
  <si>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</si>
  <si>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</si>
  <si>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</si>
  <si>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</si>
  <si>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</si>
  <si>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</si>
  <si>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</si>
  <si>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</si>
  <si>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</si>
  <si>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</si>
  <si>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</si>
  <si>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</si>
  <si>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</si>
  <si>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</si>
  <si>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</si>
  <si>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</si>
  <si>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</si>
  <si>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</si>
  <si>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</si>
  <si>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</si>
  <si>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</si>
  <si>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</si>
  <si>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</si>
  <si>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</si>
  <si>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</si>
  <si>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</si>
  <si>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</si>
  <si>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</si>
  <si>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</si>
  <si>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</si>
  <si>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</si>
  <si>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</si>
  <si>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</si>
  <si>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</si>
  <si>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</si>
  <si>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</si>
  <si>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</si>
  <si>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</si>
  <si>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</si>
  <si>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</si>
  <si>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</si>
  <si>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</si>
  <si>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</si>
  <si>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</si>
  <si>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</si>
  <si>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</si>
  <si>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</si>
  <si>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</si>
  <si>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</si>
  <si>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</si>
  <si>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</si>
  <si>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</si>
  <si>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</si>
  <si>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</si>
  <si>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</si>
  <si>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</si>
  <si>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</si>
  <si>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</si>
  <si>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</si>
  <si>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</si>
  <si>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</si>
  <si>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</si>
  <si>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</si>
  <si>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</si>
  <si>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</si>
  <si>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</si>
  <si>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</si>
  <si>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</si>
  <si>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</si>
  <si>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</si>
  <si>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</si>
  <si>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</si>
  <si>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</si>
  <si>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</si>
  <si>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</si>
  <si>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</si>
  <si>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</si>
  <si>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</si>
  <si>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</si>
  <si>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</si>
  <si>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</si>
  <si>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</si>
  <si>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</si>
  <si>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</si>
  <si>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</si>
  <si>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</si>
  <si>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</si>
  <si>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</si>
  <si>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</si>
  <si>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</si>
  <si>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</si>
  <si>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</si>
  <si>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</si>
  <si>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</si>
  <si>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</si>
  <si>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</si>
  <si>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</si>
  <si>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</si>
  <si>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</si>
  <si>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</si>
  <si>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</si>
  <si>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</si>
  <si>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</si>
  <si>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</si>
  <si>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</si>
  <si>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</si>
  <si>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</si>
  <si>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</si>
  <si>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</si>
  <si>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</si>
  <si>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</si>
  <si>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</si>
  <si>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</si>
  <si>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</si>
  <si>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</si>
  <si>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</si>
  <si>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</si>
  <si>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</si>
  <si>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</si>
  <si>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</si>
  <si>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</si>
  <si>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</si>
  <si>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</si>
  <si>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</si>
  <si>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</si>
  <si>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</si>
  <si>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</si>
  <si>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</si>
  <si>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</si>
  <si>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</si>
  <si>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</si>
  <si>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</si>
  <si>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</si>
  <si>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</si>
  <si>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</si>
  <si>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</si>
  <si>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</si>
  <si>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</si>
  <si>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</si>
  <si>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</si>
  <si>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</si>
  <si>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</si>
  <si>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</si>
  <si>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</si>
  <si>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</si>
  <si>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</si>
  <si>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</si>
  <si>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</si>
  <si>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</si>
  <si>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</si>
  <si>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</si>
  <si>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</si>
  <si>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</si>
  <si>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</si>
  <si>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</si>
  <si>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</si>
  <si>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</si>
  <si>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</si>
  <si>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</si>
  <si>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</si>
  <si>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</si>
  <si>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</si>
  <si>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</si>
  <si>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</si>
  <si>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</si>
  <si>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</si>
  <si>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</si>
  <si>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</si>
  <si>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</si>
  <si>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</si>
  <si>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</si>
  <si>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</si>
  <si>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</si>
  <si>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</si>
  <si>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</si>
  <si>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</si>
  <si>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</si>
  <si>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</si>
  <si>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</si>
  <si>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</si>
  <si>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</si>
  <si>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</si>
  <si>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</si>
  <si>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</si>
  <si>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</si>
  <si>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</si>
  <si>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</si>
  <si>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</si>
  <si>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</si>
  <si>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</si>
  <si>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</si>
  <si>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</si>
  <si>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</si>
  <si>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</si>
  <si>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</si>
  <si>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</si>
  <si>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</si>
  <si>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</si>
  <si>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</si>
  <si>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</si>
  <si>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</si>
  <si>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</si>
  <si>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</si>
  <si>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</si>
  <si>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</si>
  <si>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</si>
  <si>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</si>
  <si>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</si>
  <si>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</si>
  <si>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</si>
  <si>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</si>
  <si>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</si>
  <si>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</si>
  <si>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</si>
  <si>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</si>
  <si>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</si>
  <si>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</si>
  <si>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</si>
  <si>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</si>
  <si>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</si>
  <si>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</si>
  <si>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</si>
  <si>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</si>
  <si>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</si>
  <si>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</si>
  <si>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</si>
  <si>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</si>
  <si>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</si>
  <si>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</si>
  <si>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</si>
  <si>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</si>
  <si>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</si>
  <si>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</si>
  <si>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</si>
  <si>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</si>
  <si>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</si>
  <si>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</si>
  <si>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</si>
  <si>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</si>
  <si>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</si>
  <si>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</si>
  <si>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</si>
  <si>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</si>
  <si>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</si>
  <si>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</si>
  <si>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</si>
  <si>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</si>
  <si>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</si>
  <si>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</si>
  <si>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</si>
  <si>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</si>
  <si>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</si>
  <si>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</si>
  <si>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</si>
  <si>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</si>
  <si>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</si>
  <si>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</si>
  <si>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</si>
  <si>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</si>
  <si>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</si>
  <si>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</si>
  <si>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</si>
  <si>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</si>
  <si>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</si>
  <si>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</si>
  <si>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</si>
  <si>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</si>
  <si>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</si>
  <si>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</si>
  <si>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</si>
  <si>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</si>
  <si>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</si>
  <si>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</si>
  <si>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</si>
  <si>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</si>
  <si>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</si>
  <si>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</si>
  <si>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</si>
  <si>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</si>
  <si>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</si>
  <si>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</si>
  <si>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</si>
  <si>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</si>
  <si>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</si>
  <si>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</si>
  <si>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</si>
  <si>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</si>
  <si>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</si>
  <si>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</si>
  <si>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</si>
  <si>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</si>
  <si>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</si>
  <si>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</si>
  <si>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</si>
  <si>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</si>
  <si>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</si>
  <si>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</si>
  <si>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</si>
  <si>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</si>
  <si>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</si>
  <si>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</si>
  <si>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</si>
  <si>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</si>
  <si>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</si>
  <si>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</si>
  <si>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</si>
  <si>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</si>
  <si>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</si>
  <si>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</si>
  <si>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</si>
  <si>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</si>
  <si>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</si>
  <si>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</si>
  <si>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</si>
  <si>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</si>
  <si>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</si>
  <si>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</si>
  <si>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</si>
  <si>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</si>
  <si>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</si>
  <si>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</si>
  <si>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</si>
  <si>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</si>
  <si>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</si>
  <si>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</si>
  <si>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</si>
  <si>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</si>
  <si>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</si>
  <si>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</si>
  <si>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</si>
  <si>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</si>
  <si>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</si>
  <si>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</si>
  <si>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</si>
  <si>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</si>
  <si>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</si>
  <si>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</si>
  <si>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</si>
  <si>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</si>
  <si>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</si>
  <si>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</si>
  <si>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</si>
  <si>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</si>
  <si>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</si>
  <si>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</si>
  <si>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</si>
  <si>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</si>
  <si>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</si>
  <si>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</si>
  <si>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</si>
  <si>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</si>
  <si>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</si>
  <si>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</si>
  <si>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</si>
  <si>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</si>
  <si>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</si>
  <si>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</si>
  <si>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</si>
  <si>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</si>
  <si>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</si>
  <si>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</si>
  <si>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</si>
  <si>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</si>
  <si>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</si>
  <si>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</si>
  <si>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</si>
  <si>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</si>
  <si>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</si>
  <si>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</si>
  <si>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</si>
  <si>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</si>
  <si>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</si>
  <si>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</si>
  <si>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</si>
  <si>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</si>
  <si>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</si>
  <si>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</si>
  <si>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</si>
  <si>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</si>
  <si>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</si>
  <si>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</si>
  <si>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</si>
  <si>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</si>
  <si>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</si>
  <si>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</si>
  <si>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</si>
  <si>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</si>
  <si>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</si>
  <si>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</si>
  <si>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</si>
  <si>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</si>
  <si>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</si>
  <si>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</si>
  <si>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</si>
  <si>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</si>
  <si>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</si>
  <si>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</si>
  <si>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</si>
  <si>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</si>
  <si>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</si>
  <si>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</si>
  <si>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</si>
  <si>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</si>
  <si>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</si>
  <si>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</si>
  <si>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</si>
  <si>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</si>
  <si>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</si>
  <si>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</si>
  <si>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</si>
  <si>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</si>
  <si>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</si>
  <si>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</si>
  <si>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</si>
  <si>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</si>
  <si>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</si>
  <si>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</si>
  <si>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</si>
  <si>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</si>
  <si>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</si>
  <si>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</si>
  <si>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</si>
  <si>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</si>
  <si>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</si>
  <si>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</si>
  <si>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</si>
  <si>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</si>
  <si>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</si>
  <si>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</si>
  <si>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</si>
  <si>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</si>
  <si>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</si>
  <si>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</si>
  <si>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</si>
  <si>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</si>
  <si>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</si>
  <si>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</si>
  <si>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</si>
  <si>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</si>
  <si>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</si>
  <si>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</si>
  <si>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</si>
  <si>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</si>
  <si>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</si>
  <si>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</si>
  <si>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</si>
  <si>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</si>
  <si>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</si>
  <si>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</si>
  <si>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</si>
  <si>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</si>
  <si>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</si>
  <si>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</si>
  <si>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</si>
  <si>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</si>
  <si>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</si>
  <si>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</si>
  <si>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</si>
  <si>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</si>
  <si>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</si>
  <si>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</si>
  <si>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</si>
  <si>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</si>
  <si>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</si>
  <si>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</si>
  <si>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</si>
  <si>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</si>
  <si>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</si>
  <si>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</si>
  <si>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</si>
  <si>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</si>
  <si>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</si>
  <si>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</si>
  <si>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</si>
  <si>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</si>
  <si>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</si>
  <si>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</si>
  <si>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</si>
  <si>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</si>
  <si>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</si>
  <si>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</si>
  <si>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</si>
  <si>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</si>
  <si>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</si>
  <si>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</si>
  <si>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</si>
  <si>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</si>
  <si>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</si>
  <si>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</si>
  <si>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</si>
  <si>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</si>
  <si>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</si>
  <si>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</si>
  <si>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</si>
  <si>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</si>
  <si>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</si>
  <si>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</si>
  <si>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</si>
  <si>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</si>
  <si>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</si>
  <si>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</si>
  <si>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</si>
  <si>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</si>
  <si>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</si>
  <si>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</si>
  <si>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</si>
  <si>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</si>
  <si>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</si>
  <si>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</si>
  <si>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</si>
  <si>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</si>
  <si>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</si>
  <si>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</si>
  <si>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</si>
  <si>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</si>
  <si>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</si>
  <si>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</si>
  <si>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</si>
  <si>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</si>
  <si>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</si>
  <si>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</si>
  <si>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</si>
  <si>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</si>
  <si>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</si>
  <si>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</si>
  <si>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</si>
  <si>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</si>
  <si>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</si>
  <si>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</si>
  <si>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</si>
  <si>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</si>
  <si>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</si>
  <si>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</si>
  <si>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</si>
  <si>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</si>
  <si>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</si>
  <si>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</si>
  <si>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</si>
  <si>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</si>
  <si>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</si>
  <si>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</si>
  <si>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</si>
  <si>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</si>
  <si>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</si>
  <si>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</si>
  <si>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</si>
  <si>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</si>
  <si>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</si>
  <si>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</si>
  <si>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</si>
  <si>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</si>
  <si>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</si>
  <si>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</si>
  <si>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</si>
  <si>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</si>
  <si>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</si>
  <si>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</si>
  <si>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</si>
  <si>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</si>
  <si>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</si>
  <si>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</si>
  <si>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</si>
  <si>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</si>
  <si>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</si>
  <si>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</si>
  <si>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</si>
  <si>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</si>
  <si>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</si>
  <si>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</si>
  <si>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</si>
  <si>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</si>
  <si>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</si>
  <si>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</si>
  <si>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</si>
  <si>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</si>
  <si>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</si>
  <si>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</si>
  <si>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</si>
  <si>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</si>
  <si>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</si>
  <si>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</si>
  <si>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</si>
  <si>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</si>
  <si>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</si>
  <si>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</si>
  <si>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</si>
  <si>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</si>
  <si>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</si>
  <si>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</si>
  <si>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</si>
  <si>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</si>
  <si>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</si>
  <si>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</si>
  <si>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</si>
  <si>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</si>
  <si>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</si>
  <si>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</si>
  <si>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</si>
  <si>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</si>
  <si>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</si>
  <si>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</si>
  <si>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</si>
  <si>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</si>
  <si>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</si>
  <si>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</si>
  <si>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</si>
  <si>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</si>
  <si>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</si>
  <si>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</si>
  <si>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</si>
  <si>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</si>
  <si>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</si>
  <si>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</si>
  <si>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</si>
  <si>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</si>
  <si>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</si>
  <si>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</si>
  <si>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</si>
  <si>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</si>
  <si>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</si>
  <si>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</si>
  <si>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</si>
  <si>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</si>
  <si>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</si>
  <si>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</si>
  <si>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</si>
  <si>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</si>
  <si>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</si>
  <si>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</si>
  <si>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</si>
  <si>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</si>
  <si>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</si>
  <si>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</si>
  <si>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</si>
  <si>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</si>
  <si>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</si>
  <si>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</si>
  <si>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</si>
  <si>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</si>
  <si>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</si>
  <si>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</si>
  <si>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</si>
  <si>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</si>
  <si>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</si>
  <si>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</si>
  <si>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</si>
  <si>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</si>
  <si>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</si>
  <si>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</si>
  <si>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</si>
  <si>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</si>
  <si>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</si>
  <si>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</si>
  <si>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</si>
  <si>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</si>
  <si>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</si>
  <si>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</si>
  <si>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</si>
  <si>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</si>
  <si>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</si>
  <si>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</si>
  <si>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</si>
  <si>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</si>
  <si>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</si>
  <si>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</si>
  <si>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</si>
  <si>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</si>
  <si>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</si>
  <si>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</si>
  <si>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</si>
  <si>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</si>
  <si>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</si>
  <si>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</si>
  <si>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</si>
  <si>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</si>
  <si>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</si>
  <si>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</si>
  <si>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</si>
  <si>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</si>
  <si>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</si>
  <si>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</si>
  <si>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</si>
  <si>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</si>
  <si>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</si>
  <si>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</si>
  <si>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</si>
  <si>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</si>
  <si>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</si>
  <si>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</si>
  <si>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</si>
  <si>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</si>
  <si>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</si>
  <si>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</si>
  <si>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</si>
  <si>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</si>
  <si>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</si>
  <si>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</si>
  <si>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</si>
  <si>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</si>
  <si>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</si>
  <si>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</si>
  <si>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</si>
  <si>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</si>
  <si>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</si>
  <si>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</si>
  <si>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</si>
  <si>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</si>
  <si>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</si>
  <si>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</si>
  <si>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</si>
  <si>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</si>
  <si>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</si>
  <si>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</si>
  <si>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</si>
  <si>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</si>
  <si>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</si>
  <si>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</si>
  <si>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</si>
  <si>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</si>
  <si>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</si>
  <si>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</si>
  <si>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</si>
  <si>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</si>
  <si>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</si>
  <si>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</si>
  <si>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</si>
  <si>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</si>
  <si>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</si>
  <si>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</si>
  <si>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</si>
  <si>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</si>
  <si>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</si>
  <si>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</si>
  <si>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</si>
  <si>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</si>
  <si>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</si>
  <si>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</si>
  <si>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</si>
  <si>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</si>
  <si>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</si>
  <si>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</si>
  <si>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</si>
  <si>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</si>
  <si>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</si>
  <si>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</si>
  <si>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</si>
  <si>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</si>
  <si>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</si>
  <si>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</si>
  <si>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</si>
  <si>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</si>
  <si>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</si>
  <si>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</si>
  <si>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</si>
  <si>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</si>
  <si>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</si>
  <si>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</si>
  <si>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</si>
  <si>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</si>
  <si>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</si>
  <si>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</si>
  <si>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</si>
  <si>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</si>
  <si>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</si>
  <si>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</si>
  <si>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</si>
  <si>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</si>
  <si>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</si>
  <si>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</si>
  <si>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</si>
  <si>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</si>
  <si>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</si>
  <si>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</si>
  <si>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</si>
  <si>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</si>
  <si>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</si>
  <si>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</si>
  <si>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</si>
  <si>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</si>
  <si>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</si>
  <si>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</si>
  <si>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</si>
  <si>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</si>
  <si>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</si>
  <si>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</si>
  <si>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</si>
  <si>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</si>
  <si>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</si>
  <si>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</si>
  <si>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</si>
  <si>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</si>
  <si>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</si>
  <si>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</si>
  <si>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</si>
  <si>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</si>
  <si>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</si>
  <si>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</si>
  <si>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</si>
  <si>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</si>
  <si>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</si>
  <si>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</si>
  <si>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</si>
  <si>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</si>
  <si>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</si>
  <si>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</si>
  <si>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</si>
  <si>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</si>
  <si>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</si>
  <si>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</si>
  <si>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</si>
  <si>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</si>
  <si>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</si>
  <si>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</si>
  <si>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</si>
  <si>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</si>
  <si>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</si>
  <si>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</si>
  <si>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</si>
  <si>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</si>
  <si>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</si>
  <si>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</si>
  <si>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</si>
  <si>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</si>
  <si>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</si>
  <si>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</si>
  <si>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</si>
  <si>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</si>
  <si>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</si>
  <si>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</si>
  <si>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</si>
  <si>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</si>
  <si>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</si>
  <si>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</si>
  <si>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</si>
  <si>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</si>
  <si>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</si>
  <si>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</si>
  <si>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</si>
  <si>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</si>
  <si>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</si>
  <si>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</si>
  <si>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</si>
  <si>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</si>
  <si>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</si>
  <si>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</si>
  <si>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</si>
  <si>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</si>
  <si>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</si>
  <si>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</si>
  <si>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</si>
  <si>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</si>
  <si>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</si>
  <si>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</si>
  <si>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</si>
  <si>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</si>
  <si>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</si>
  <si>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</si>
  <si>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</si>
  <si>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</si>
  <si>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</si>
  <si>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</si>
  <si>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</si>
  <si>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</si>
  <si>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</si>
  <si>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</si>
  <si>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</si>
  <si>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</si>
  <si>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</si>
  <si>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</si>
  <si>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</si>
  <si>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</si>
  <si>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</si>
  <si>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</si>
  <si>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</si>
  <si>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</si>
  <si>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</si>
  <si>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</si>
  <si>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</si>
  <si>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</si>
  <si>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</si>
  <si>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</si>
  <si>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</si>
  <si>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</si>
  <si>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</si>
  <si>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</si>
  <si>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</si>
  <si>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</si>
  <si>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</si>
  <si>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</si>
  <si>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</si>
  <si>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</si>
  <si>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</si>
  <si>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</si>
  <si>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</si>
  <si>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</si>
  <si>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</si>
  <si>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</si>
  <si>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</si>
  <si>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</si>
  <si>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</si>
  <si>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</si>
  <si>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</si>
  <si>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</si>
  <si>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</si>
  <si>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</si>
  <si>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</si>
  <si>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</si>
  <si>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</si>
  <si>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</si>
  <si>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</si>
  <si>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</si>
  <si>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</si>
  <si>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</si>
  <si>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</si>
  <si>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</si>
  <si>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</si>
  <si>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</si>
  <si>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</si>
  <si>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</si>
  <si>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</si>
  <si>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</si>
  <si>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</si>
  <si>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</si>
  <si>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</si>
  <si>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</si>
  <si>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</si>
  <si>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</si>
  <si>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</si>
  <si>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</si>
  <si>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</si>
  <si>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</si>
  <si>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</si>
  <si>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</si>
  <si>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</si>
  <si>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</si>
  <si>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</si>
  <si>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</si>
  <si>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</si>
  <si>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</si>
  <si>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</si>
  <si>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</si>
  <si>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</si>
  <si>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</si>
  <si>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</si>
  <si>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</si>
  <si>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</si>
  <si>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</si>
  <si>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</si>
  <si>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</si>
  <si>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</si>
  <si>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</si>
  <si>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</si>
  <si>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</si>
  <si>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</si>
  <si>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</si>
  <si>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</si>
  <si>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</si>
  <si>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</si>
  <si>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</si>
  <si>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</si>
  <si>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</si>
  <si>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</si>
  <si>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</si>
  <si>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</si>
  <si>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</si>
  <si>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</si>
  <si>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</si>
  <si>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</si>
  <si>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</si>
  <si>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</si>
  <si>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</si>
  <si>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</si>
  <si>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</si>
  <si>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</si>
  <si>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</si>
  <si>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</si>
  <si>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</si>
  <si>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</si>
  <si>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</si>
  <si>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</si>
  <si>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</si>
  <si>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</si>
  <si>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</si>
  <si>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</si>
  <si>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</si>
  <si>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</si>
  <si>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</si>
  <si>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</si>
  <si>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</si>
  <si>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</si>
  <si>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</si>
  <si>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</si>
  <si>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</si>
  <si>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</si>
  <si>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</si>
  <si>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</si>
  <si>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</si>
  <si>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</si>
  <si>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</si>
  <si>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</si>
  <si>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</si>
  <si>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</si>
  <si>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</si>
  <si>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</si>
  <si>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</si>
  <si>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</si>
  <si>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</si>
  <si>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</si>
  <si>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</si>
  <si>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</si>
  <si>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</si>
  <si>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</si>
  <si>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</si>
  <si>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</si>
  <si>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</si>
  <si>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</si>
  <si>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</si>
  <si>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</si>
  <si>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</si>
  <si>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</si>
  <si>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</si>
  <si>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</si>
  <si>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</si>
  <si>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</si>
  <si>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</si>
  <si>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</si>
  <si>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</si>
  <si>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</si>
  <si>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</si>
  <si>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</si>
  <si>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</si>
  <si>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</si>
  <si>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</si>
  <si>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</si>
  <si>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</si>
  <si>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</si>
  <si>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</si>
  <si>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</si>
  <si>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</si>
  <si>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</si>
  <si>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</si>
  <si>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</si>
  <si>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</si>
  <si>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</si>
  <si>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</si>
  <si>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</si>
  <si>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</si>
  <si>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</si>
  <si>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</si>
  <si>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</si>
  <si>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</si>
  <si>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</si>
  <si>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</si>
  <si>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</si>
  <si>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</si>
  <si>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</si>
  <si>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</si>
  <si>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</si>
  <si>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</si>
  <si>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</si>
  <si>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</si>
  <si>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</si>
  <si>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</si>
  <si>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</si>
  <si>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</si>
  <si>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</si>
  <si>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</si>
  <si>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</si>
  <si>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</si>
  <si>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</si>
  <si>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</si>
  <si>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</si>
  <si>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</si>
  <si>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</si>
  <si>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</si>
  <si>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</si>
  <si>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</si>
  <si>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</si>
  <si>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</si>
  <si>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</si>
  <si>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</si>
  <si>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</si>
  <si>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</si>
  <si>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</si>
  <si>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</si>
  <si>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</si>
  <si>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</si>
  <si>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</si>
  <si>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</si>
  <si>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</si>
  <si>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</si>
  <si>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</si>
  <si>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</si>
  <si>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</si>
  <si>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</si>
  <si>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</si>
  <si>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</si>
  <si>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</si>
  <si>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</si>
  <si>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</si>
  <si>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</si>
  <si>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</si>
  <si>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</si>
  <si>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</si>
  <si>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</si>
  <si>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</si>
  <si>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</si>
  <si>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</si>
  <si>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</si>
  <si>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</si>
  <si>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</si>
  <si>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</si>
  <si>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</si>
  <si>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</si>
  <si>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</si>
  <si>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</si>
  <si>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</si>
  <si>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</si>
  <si>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</si>
  <si>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</si>
  <si>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</si>
  <si>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</si>
  <si>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</si>
  <si>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</si>
  <si>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</si>
  <si>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</si>
  <si>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</si>
  <si>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</si>
  <si>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</si>
  <si>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</si>
  <si>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</si>
  <si>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</si>
  <si>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</si>
  <si>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</si>
  <si>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</si>
  <si>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</si>
  <si>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</si>
  <si>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</si>
  <si>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</si>
  <si>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</si>
  <si>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</si>
  <si>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</si>
  <si>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</si>
  <si>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</si>
  <si>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</si>
  <si>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</si>
  <si>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</si>
  <si>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</si>
  <si>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</si>
  <si>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</si>
  <si>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</si>
  <si>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</si>
  <si>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</si>
  <si>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</si>
  <si>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</si>
  <si>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</si>
  <si>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</si>
  <si>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</si>
  <si>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</si>
  <si>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</si>
  <si>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</si>
  <si>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</si>
  <si>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</si>
  <si>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</si>
  <si>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</si>
  <si>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</si>
  <si>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</si>
  <si>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</si>
  <si>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</si>
  <si>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</si>
  <si>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</si>
  <si>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</si>
  <si>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</si>
  <si>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</si>
  <si>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</si>
  <si>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</si>
  <si>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</si>
  <si>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</si>
  <si>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</si>
  <si>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</si>
  <si>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</si>
  <si>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</si>
  <si>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</si>
  <si>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</si>
  <si>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</si>
  <si>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</si>
  <si>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</si>
  <si>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</si>
  <si>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</si>
  <si>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</si>
  <si>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</si>
  <si>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</si>
  <si>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</si>
  <si>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</si>
  <si>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</si>
  <si>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</si>
  <si>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</si>
  <si>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</si>
  <si>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</si>
  <si>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</si>
  <si>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</si>
  <si>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</si>
  <si>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</si>
  <si>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</si>
  <si>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</si>
  <si>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</si>
  <si>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</si>
  <si>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</si>
  <si>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</si>
  <si>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</si>
  <si>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</si>
  <si>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</si>
  <si>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</si>
  <si>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</si>
  <si>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</si>
  <si>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</si>
  <si>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</si>
  <si>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</si>
  <si>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</si>
  <si>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</si>
  <si>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</si>
  <si>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</si>
  <si>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</si>
  <si>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</si>
  <si>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</si>
  <si>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</si>
  <si>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</si>
  <si>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</si>
  <si>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</si>
  <si>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</si>
  <si>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</si>
  <si>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</si>
  <si>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</si>
  <si>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</si>
  <si>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</si>
  <si>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</si>
  <si>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</si>
  <si>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</si>
  <si>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</si>
  <si>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</si>
  <si>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</si>
  <si>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</si>
  <si>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</si>
  <si>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</si>
  <si>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</si>
  <si>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</si>
  <si>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</si>
  <si>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</si>
  <si>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</si>
  <si>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</si>
  <si>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</si>
  <si>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</si>
  <si>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</si>
  <si>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</si>
  <si>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</si>
  <si>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</si>
  <si>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</si>
  <si>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</si>
  <si>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</si>
  <si>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</si>
  <si>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</si>
  <si>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</si>
  <si>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</si>
  <si>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</si>
  <si>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</si>
  <si>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</si>
  <si>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</si>
  <si>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</si>
  <si>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</si>
  <si>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</si>
  <si>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</si>
  <si>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</si>
  <si>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</si>
  <si>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</si>
  <si>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</si>
  <si>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</si>
  <si>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</si>
  <si>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</si>
  <si>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</si>
  <si>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</si>
  <si>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</si>
  <si>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</si>
  <si>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</si>
  <si>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</si>
  <si>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</si>
  <si>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</si>
  <si>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</si>
  <si>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</si>
  <si>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</si>
  <si>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</si>
  <si>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</si>
  <si>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</si>
  <si>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</si>
  <si>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</si>
  <si>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</si>
  <si>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</si>
  <si>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</si>
  <si>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</si>
  <si>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</si>
  <si>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</si>
  <si>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</si>
  <si>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</si>
  <si>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</si>
  <si>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</si>
  <si>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</si>
  <si>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</si>
  <si>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</si>
  <si>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</si>
  <si>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</si>
  <si>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</si>
  <si>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</si>
  <si>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</si>
  <si>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</si>
  <si>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</si>
  <si>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</si>
  <si>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</si>
  <si>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</si>
  <si>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</si>
  <si>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</si>
  <si>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</si>
  <si>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</si>
  <si>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</si>
  <si>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</si>
  <si>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</si>
  <si>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</si>
  <si>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</si>
  <si>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</si>
  <si>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</si>
  <si>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</si>
  <si>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</si>
  <si>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</si>
  <si>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</si>
  <si>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</si>
  <si>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</si>
  <si>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</si>
  <si>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</si>
  <si>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</si>
  <si>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</si>
  <si>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</si>
  <si>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</si>
  <si>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</si>
  <si>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</si>
  <si>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</si>
  <si>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</si>
  <si>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</si>
  <si>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</si>
  <si>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</si>
  <si>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</si>
  <si>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</si>
  <si>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</si>
  <si>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</si>
  <si>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</si>
  <si>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</si>
  <si>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</si>
  <si>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</si>
  <si>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</si>
  <si>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</si>
  <si>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</si>
  <si>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</si>
  <si>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</si>
  <si>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</si>
  <si>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</si>
  <si>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</si>
  <si>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</si>
  <si>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</si>
  <si>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</si>
  <si>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</si>
  <si>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</si>
  <si>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</si>
  <si>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</si>
  <si>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</si>
  <si>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</si>
  <si>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</si>
  <si>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</si>
  <si>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</si>
  <si>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</si>
  <si>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</si>
  <si>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</si>
  <si>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</si>
  <si>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</si>
  <si>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</si>
  <si>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</si>
  <si>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</si>
  <si>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</si>
  <si>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</si>
  <si>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</si>
  <si>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</si>
  <si>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</si>
  <si>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</si>
  <si>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</si>
  <si>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</si>
  <si>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</si>
  <si>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</si>
  <si>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</si>
  <si>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</si>
  <si>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</si>
  <si>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</si>
  <si>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</si>
  <si>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</si>
  <si>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</si>
  <si>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</si>
  <si>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</si>
  <si>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</si>
  <si>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</si>
  <si>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</si>
  <si>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</si>
  <si>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</si>
  <si>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</si>
  <si>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</si>
  <si>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</si>
  <si>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</si>
  <si>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</si>
  <si>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</si>
  <si>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</si>
  <si>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</si>
  <si>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</si>
  <si>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</si>
  <si>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</si>
  <si>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</si>
  <si>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</si>
  <si>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</si>
  <si>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</si>
  <si>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</si>
  <si>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</si>
  <si>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</si>
  <si>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</si>
  <si>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</si>
  <si>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</si>
  <si>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</si>
  <si>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</si>
  <si>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</si>
  <si>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</si>
  <si>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</si>
  <si>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</si>
  <si>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</si>
  <si>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</si>
  <si>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</si>
  <si>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</si>
  <si>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</si>
  <si>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</si>
  <si>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</si>
  <si>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</si>
  <si>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</si>
  <si>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</si>
  <si>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</si>
  <si>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</si>
  <si>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</si>
  <si>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</si>
  <si>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</si>
  <si>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</si>
  <si>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</si>
  <si>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</si>
  <si>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</si>
  <si>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</si>
  <si>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</si>
  <si>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</si>
  <si>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</si>
  <si>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</si>
  <si>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</si>
  <si>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</si>
  <si>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</si>
  <si>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</si>
  <si>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</si>
  <si>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</si>
  <si>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</si>
  <si>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</si>
  <si>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</si>
  <si>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</si>
  <si>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</si>
  <si>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</si>
  <si>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</si>
  <si>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</si>
  <si>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</si>
  <si>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</si>
  <si>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</si>
  <si>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</si>
  <si>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</si>
  <si>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</si>
  <si>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</si>
  <si>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</si>
  <si>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</si>
  <si>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</si>
  <si>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</si>
  <si>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</si>
  <si>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</si>
  <si>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</si>
  <si>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</si>
  <si>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</si>
  <si>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</si>
  <si>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</si>
  <si>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</si>
  <si>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</si>
  <si>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</si>
  <si>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</si>
  <si>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</si>
  <si>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</si>
  <si>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</si>
  <si>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</si>
  <si>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</si>
  <si>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</si>
  <si>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</si>
  <si>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</si>
  <si>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</si>
  <si>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</si>
  <si>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</si>
  <si>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</si>
  <si>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</si>
  <si>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</si>
  <si>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</si>
  <si>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</si>
  <si>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</si>
  <si>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</si>
  <si>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</si>
  <si>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</si>
  <si>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</si>
  <si>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</si>
  <si>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</si>
  <si>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</si>
  <si>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</si>
  <si>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</si>
  <si>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</si>
  <si>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</si>
  <si>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</si>
  <si>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</si>
  <si>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</si>
  <si>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</si>
  <si>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</si>
  <si>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</si>
  <si>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</si>
  <si>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</si>
  <si>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</si>
  <si>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</si>
  <si>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</si>
  <si>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</si>
  <si>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</si>
  <si>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</si>
  <si>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</si>
  <si>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</si>
  <si>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</si>
  <si>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</si>
  <si>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</si>
  <si>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</si>
  <si>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</si>
  <si>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</si>
  <si>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</si>
  <si>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</si>
  <si>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</si>
  <si>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</si>
  <si>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</si>
  <si>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</si>
  <si>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</si>
  <si>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</si>
  <si>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</si>
  <si>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</si>
  <si>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</si>
  <si>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</si>
  <si>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</si>
  <si>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</si>
  <si>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</si>
  <si>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</si>
  <si>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</si>
  <si>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</si>
  <si>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</si>
  <si>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</si>
  <si>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</si>
  <si>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</si>
  <si>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</si>
  <si>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</si>
  <si>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</si>
  <si>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</si>
  <si>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</si>
  <si>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</si>
  <si>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</si>
  <si>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</si>
  <si>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</si>
  <si>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</si>
  <si>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</si>
  <si>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</si>
  <si>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</si>
  <si>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</si>
  <si>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</si>
  <si>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</si>
  <si>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</si>
  <si>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</si>
  <si>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</si>
  <si>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</si>
  <si>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</si>
  <si>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</si>
  <si>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</si>
  <si>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</si>
  <si>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</si>
  <si>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</si>
  <si>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</si>
  <si>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</si>
  <si>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</si>
  <si>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</si>
  <si>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</si>
  <si>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</si>
  <si>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</si>
  <si>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</si>
  <si>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</si>
  <si>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</si>
  <si>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</si>
  <si>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</si>
  <si>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</si>
  <si>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</si>
  <si>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</si>
  <si>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</si>
  <si>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</si>
  <si>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</si>
  <si>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</si>
  <si>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</si>
  <si>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</si>
  <si>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</si>
  <si>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</si>
  <si>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</si>
  <si>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</si>
  <si>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</si>
  <si>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</si>
  <si>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</si>
  <si>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</si>
  <si>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</si>
  <si>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</si>
  <si>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</si>
  <si>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</si>
  <si>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</si>
  <si>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</si>
  <si>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</si>
  <si>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</si>
  <si>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</si>
  <si>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</si>
  <si>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</si>
  <si>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</si>
  <si>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</si>
  <si>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</si>
  <si>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</si>
  <si>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</si>
  <si>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</si>
  <si>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</si>
  <si>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</si>
  <si>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</si>
  <si>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</si>
  <si>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</si>
  <si>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</si>
  <si>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</si>
  <si>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</si>
  <si>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</si>
  <si>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</si>
  <si>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</si>
  <si>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</si>
  <si>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</si>
  <si>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</si>
  <si>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</si>
  <si>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</si>
  <si>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</si>
  <si>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</si>
  <si>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</si>
  <si>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</si>
  <si>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</si>
  <si>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</si>
  <si>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</si>
  <si>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</si>
  <si>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</si>
  <si>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</si>
  <si>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</si>
  <si>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</si>
  <si>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</si>
  <si>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</si>
  <si>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</si>
  <si>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</si>
  <si>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</si>
  <si>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</si>
  <si>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</si>
  <si>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</si>
  <si>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</si>
  <si>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</si>
  <si>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</si>
  <si>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</si>
  <si>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</si>
  <si>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</si>
  <si>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</si>
  <si>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</si>
  <si>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</si>
  <si>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</si>
  <si>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</si>
  <si>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</si>
  <si>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</si>
  <si>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</si>
  <si>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</si>
  <si>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</si>
  <si>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</si>
  <si>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</si>
  <si>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</si>
  <si>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</si>
  <si>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</si>
  <si>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</si>
  <si>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</si>
  <si>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</si>
  <si>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</si>
  <si>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</si>
  <si>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</si>
  <si>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</si>
  <si>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</si>
  <si>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</si>
  <si>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</si>
  <si>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</si>
  <si>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</si>
  <si>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</si>
  <si>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</si>
  <si>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</si>
  <si>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</si>
  <si>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</si>
  <si>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</si>
  <si>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</si>
  <si>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</si>
  <si>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</si>
  <si>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</si>
  <si>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</si>
  <si>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</si>
  <si>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</si>
  <si>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</si>
  <si>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</si>
  <si>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</si>
  <si>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</si>
  <si>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</si>
  <si>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</si>
  <si>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</si>
  <si>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</si>
  <si>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</si>
  <si>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</si>
  <si>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</si>
  <si>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</si>
  <si>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</si>
  <si>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</si>
  <si>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</si>
  <si>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</si>
  <si>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</si>
  <si>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</si>
  <si>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</si>
  <si>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</si>
  <si>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</si>
  <si>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</si>
  <si>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</si>
  <si>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</si>
  <si>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</si>
  <si>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</si>
  <si>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</si>
  <si>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</si>
  <si>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</si>
  <si>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</si>
  <si>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</si>
  <si>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</si>
  <si>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</si>
  <si>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</si>
  <si>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</si>
  <si>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</si>
  <si>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</si>
  <si>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</si>
  <si>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</si>
  <si>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</si>
  <si>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</si>
  <si>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</si>
  <si>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</si>
  <si>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</si>
  <si>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</si>
  <si>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</si>
  <si>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</si>
  <si>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</si>
  <si>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</si>
  <si>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</si>
  <si>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</si>
  <si>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</si>
  <si>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</si>
  <si>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</si>
  <si>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</si>
  <si>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</si>
  <si>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</si>
  <si>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</si>
  <si>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</si>
  <si>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</si>
  <si>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</si>
  <si>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</si>
  <si>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</si>
  <si>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</si>
  <si>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</si>
  <si>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</si>
  <si>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</si>
  <si>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</si>
  <si>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</si>
  <si>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</si>
  <si>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</si>
  <si>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</si>
  <si>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</si>
  <si>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</si>
  <si>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</si>
  <si>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</si>
  <si>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</si>
  <si>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</si>
  <si>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</si>
  <si>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</si>
  <si>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</si>
  <si>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</si>
  <si>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</si>
  <si>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</si>
  <si>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</si>
  <si>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</si>
  <si>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</si>
  <si>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</si>
  <si>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</si>
  <si>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</si>
  <si>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</si>
  <si>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</si>
  <si>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</si>
  <si>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</si>
  <si>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</si>
  <si>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</si>
  <si>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</si>
  <si>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</si>
  <si>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</si>
  <si>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</si>
  <si>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</si>
  <si>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</si>
  <si>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</si>
  <si>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</si>
  <si>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</si>
  <si>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</si>
  <si>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</si>
  <si>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</si>
  <si>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</si>
  <si>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</si>
  <si>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</si>
  <si>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</si>
  <si>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</si>
  <si>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</si>
  <si>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</si>
  <si>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</si>
  <si>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</si>
  <si>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</si>
  <si>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</si>
  <si>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</si>
  <si>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</si>
  <si>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</si>
  <si>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</si>
  <si>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</si>
  <si>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</si>
  <si>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</si>
  <si>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</si>
  <si>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</si>
  <si>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</si>
  <si>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</si>
  <si>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</si>
  <si>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</si>
  <si>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</si>
  <si>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</si>
  <si>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</si>
  <si>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</si>
  <si>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</si>
  <si>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</si>
  <si>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</si>
  <si>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</si>
  <si>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</si>
  <si>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</si>
  <si>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</si>
  <si>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</si>
  <si>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</si>
  <si>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</si>
  <si>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</si>
  <si>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</si>
  <si>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</si>
  <si>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</si>
  <si>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</si>
  <si>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</si>
  <si>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</si>
  <si>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</si>
  <si>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</si>
  <si>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</si>
  <si>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</si>
  <si>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</si>
  <si>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</si>
  <si>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</si>
  <si>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</si>
  <si>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</si>
  <si>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</si>
  <si>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</si>
  <si>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</si>
  <si>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</si>
  <si>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</si>
  <si>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</si>
  <si>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</si>
  <si>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</si>
  <si>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</si>
  <si>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</si>
  <si>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</si>
  <si>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</si>
  <si>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</si>
  <si>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</si>
  <si>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</si>
  <si>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</si>
  <si>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</si>
  <si>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</si>
  <si>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</si>
  <si>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</si>
  <si>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</si>
  <si>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</si>
  <si>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</si>
  <si>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</si>
  <si>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</si>
  <si>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</si>
  <si>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</si>
  <si>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</si>
  <si>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</si>
  <si>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</si>
  <si>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</si>
  <si>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</si>
  <si>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</si>
  <si>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</si>
  <si>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</si>
  <si>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</si>
  <si>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</si>
  <si>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</si>
  <si>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</si>
  <si>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</si>
  <si>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</si>
  <si>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</si>
  <si>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</si>
  <si>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</si>
  <si>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</si>
  <si>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</si>
  <si>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</si>
  <si>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</si>
  <si>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</si>
  <si>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</si>
  <si>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</si>
  <si>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</si>
  <si>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</si>
  <si>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</si>
  <si>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</si>
  <si>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</si>
  <si>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</si>
  <si>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</si>
  <si>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</si>
  <si>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</si>
  <si>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</si>
  <si>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</si>
  <si>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</si>
  <si>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</si>
  <si>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</si>
  <si>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</si>
  <si>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</si>
  <si>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</si>
  <si>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</si>
  <si>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</si>
  <si>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</si>
  <si>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</si>
  <si>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</si>
  <si>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</si>
  <si>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</si>
  <si>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</si>
  <si>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</si>
  <si>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</si>
  <si>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</si>
  <si>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</si>
  <si>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</si>
  <si>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</si>
  <si>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</si>
  <si>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</si>
  <si>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</si>
  <si>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</si>
  <si>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</si>
  <si>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</si>
  <si>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</si>
  <si>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</si>
  <si>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</si>
  <si>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</si>
  <si>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</si>
  <si>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</si>
  <si>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</si>
  <si>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</si>
  <si>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</si>
  <si>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</si>
  <si>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</si>
  <si>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</si>
  <si>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</si>
  <si>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</si>
  <si>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</si>
  <si>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</si>
  <si>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</si>
  <si>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</si>
  <si>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</si>
  <si>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</si>
  <si>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</si>
  <si>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</si>
  <si>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</si>
  <si>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</si>
  <si>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</si>
  <si>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</si>
  <si>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</si>
  <si>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</si>
  <si>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</si>
  <si>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</si>
  <si>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</si>
  <si>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</si>
  <si>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</si>
  <si>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</si>
  <si>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</si>
  <si>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</si>
  <si>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</si>
  <si>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</si>
  <si>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</si>
  <si>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</si>
  <si>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</si>
  <si>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</si>
  <si>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</si>
  <si>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</si>
  <si>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</si>
  <si>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</si>
  <si>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</si>
  <si>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</si>
  <si>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</si>
  <si>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</si>
  <si>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</si>
  <si>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</si>
  <si>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</si>
  <si>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</si>
  <si>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</si>
  <si>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</si>
  <si>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</si>
  <si>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</si>
  <si>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</si>
  <si>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</si>
  <si>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</si>
  <si>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</si>
  <si>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</si>
  <si>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</si>
  <si>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</si>
  <si>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</si>
  <si>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</si>
  <si>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</si>
  <si>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</si>
  <si>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</si>
  <si>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</si>
  <si>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</si>
  <si>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</si>
  <si>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</si>
  <si>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</si>
  <si>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</si>
  <si>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</si>
  <si>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</si>
  <si>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</si>
  <si>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</si>
  <si>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</si>
  <si>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</si>
  <si>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</si>
  <si>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</si>
  <si>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</si>
  <si>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</si>
  <si>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</si>
  <si>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</si>
  <si>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</si>
  <si>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</si>
  <si>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</si>
  <si>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</si>
  <si>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</si>
  <si>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</si>
  <si>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</si>
  <si>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</si>
  <si>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</si>
  <si>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</si>
  <si>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</si>
  <si>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</si>
  <si>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</si>
  <si>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</si>
  <si>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</si>
  <si>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</si>
  <si>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</si>
  <si>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</si>
  <si>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</si>
  <si>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</si>
  <si>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</si>
  <si>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</si>
  <si>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</si>
  <si>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</si>
  <si>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</si>
  <si>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</si>
  <si>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</si>
  <si>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</si>
  <si>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</si>
  <si>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</si>
  <si>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</si>
  <si>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</si>
  <si>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</si>
  <si>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</si>
  <si>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</si>
  <si>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</si>
  <si>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</si>
  <si>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</si>
  <si>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</si>
  <si>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</si>
  <si>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</si>
  <si>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</si>
  <si>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</si>
  <si>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</si>
  <si>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</si>
  <si>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</si>
  <si>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</si>
  <si>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</si>
  <si>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</si>
  <si>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</si>
  <si>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</si>
  <si>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</si>
  <si>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</si>
  <si>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</si>
  <si>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</si>
  <si>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</si>
  <si>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</si>
  <si>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</si>
  <si>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</si>
  <si>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</si>
  <si>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</si>
  <si>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</si>
  <si>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</si>
  <si>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</si>
  <si>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</si>
  <si>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</si>
  <si>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</si>
  <si>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</si>
  <si>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</si>
  <si>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</si>
  <si>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</si>
  <si>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</si>
  <si>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</si>
  <si>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</si>
  <si>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</si>
  <si>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</si>
  <si>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</si>
  <si>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</si>
  <si>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</si>
  <si>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</si>
  <si>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</si>
  <si>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</si>
  <si>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</si>
  <si>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</si>
  <si>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</si>
  <si>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</si>
  <si>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</si>
  <si>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</si>
  <si>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</si>
  <si>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</si>
  <si>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</si>
  <si>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</si>
  <si>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</si>
  <si>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</si>
  <si>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</si>
  <si>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</si>
  <si>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</si>
  <si>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</si>
  <si>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</si>
  <si>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</si>
  <si>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</si>
  <si>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</si>
  <si>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</si>
  <si>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</si>
  <si>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</si>
  <si>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</si>
  <si>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</si>
  <si>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</si>
  <si>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</si>
  <si>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</si>
  <si>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</si>
  <si>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</si>
  <si>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</si>
  <si>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</si>
  <si>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</si>
  <si>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</si>
  <si>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</si>
  <si>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</si>
  <si>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</si>
  <si>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</si>
  <si>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</si>
  <si>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</si>
  <si>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</si>
  <si>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</si>
  <si>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</si>
  <si>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</si>
  <si>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</si>
  <si>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</si>
  <si>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</si>
  <si>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</si>
  <si>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</si>
  <si>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</si>
  <si>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</si>
  <si>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</si>
  <si>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</si>
  <si>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</si>
  <si>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</si>
  <si>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</si>
  <si>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</si>
  <si>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</si>
  <si>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</si>
  <si>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</si>
  <si>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</si>
  <si>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</si>
  <si>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</si>
  <si>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</si>
  <si>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</si>
  <si>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</si>
  <si>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</si>
  <si>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</si>
  <si>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</si>
  <si>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</si>
  <si>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</si>
  <si>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</si>
  <si>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</si>
  <si>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</si>
  <si>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</si>
  <si>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</si>
  <si>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</si>
  <si>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</si>
  <si>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</si>
  <si>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</si>
  <si>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</si>
  <si>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</si>
  <si>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</si>
  <si>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</si>
  <si>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</si>
  <si>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</si>
  <si>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</si>
  <si>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</si>
  <si>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</si>
  <si>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</si>
  <si>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</si>
  <si>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</si>
  <si>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</si>
  <si>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</si>
  <si>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</si>
  <si>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</si>
  <si>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</si>
  <si>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</si>
  <si>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</si>
  <si>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</si>
  <si>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</si>
  <si>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</si>
  <si>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</si>
  <si>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</si>
  <si>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</si>
  <si>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</si>
  <si>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</si>
  <si>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</si>
  <si>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</si>
  <si>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</si>
  <si>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</si>
  <si>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</si>
  <si>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</si>
  <si>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</si>
  <si>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</si>
  <si>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</si>
  <si>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</si>
  <si>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</si>
  <si>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</si>
  <si>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</si>
  <si>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</si>
  <si>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</si>
  <si>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</si>
  <si>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</si>
  <si>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</si>
  <si>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</si>
  <si>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</si>
  <si>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</si>
  <si>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</si>
  <si>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</si>
  <si>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</si>
  <si>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</si>
  <si>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</si>
  <si>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</si>
  <si>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</si>
  <si>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</si>
  <si>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</si>
  <si>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</si>
  <si>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</si>
  <si>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</si>
  <si>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</si>
  <si>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</si>
  <si>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</si>
  <si>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</si>
  <si>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</si>
  <si>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</si>
  <si>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</si>
  <si>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</si>
  <si>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</si>
  <si>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</si>
  <si>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</si>
  <si>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</si>
  <si>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</si>
  <si>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</si>
  <si>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</si>
  <si>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</si>
  <si>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</si>
  <si>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</si>
  <si>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</si>
  <si>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</si>
  <si>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</si>
  <si>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</si>
  <si>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</si>
  <si>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</si>
  <si>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</si>
  <si>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</si>
  <si>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</si>
  <si>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</si>
  <si>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</si>
  <si>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</si>
  <si>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</si>
  <si>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</si>
  <si>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</si>
  <si>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</si>
  <si>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</si>
  <si>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</si>
  <si>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</si>
  <si>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</si>
  <si>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</si>
  <si>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</si>
  <si>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</si>
  <si>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</si>
  <si>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</si>
  <si>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</si>
  <si>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</si>
  <si>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</si>
  <si>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</si>
  <si>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</si>
  <si>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</si>
  <si>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</si>
  <si>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</si>
  <si>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</si>
  <si>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</si>
  <si>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</si>
  <si>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</si>
  <si>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</si>
  <si>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</si>
  <si>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</si>
  <si>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</si>
  <si>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</si>
  <si>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</si>
  <si>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</si>
  <si>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</si>
  <si>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</si>
  <si>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</si>
  <si>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</si>
  <si>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</si>
  <si>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</si>
  <si>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</si>
  <si>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</si>
  <si>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</si>
  <si>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</si>
  <si>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</si>
  <si>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</si>
  <si>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</si>
  <si>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</si>
  <si>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</si>
  <si>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</si>
  <si>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</si>
  <si>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</si>
  <si>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</si>
  <si>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</si>
  <si>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</si>
  <si>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</si>
  <si>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</si>
  <si>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</si>
  <si>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</si>
  <si>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</si>
  <si>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</si>
  <si>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</si>
  <si>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</si>
  <si>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</si>
  <si>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</si>
  <si>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</si>
  <si>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</si>
  <si>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</si>
  <si>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</si>
  <si>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</si>
  <si>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</si>
  <si>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</si>
  <si>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</si>
  <si>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</si>
  <si>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</si>
  <si>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</si>
  <si>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</si>
  <si>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</si>
  <si>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</si>
  <si>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</si>
  <si>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</si>
  <si>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</si>
  <si>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</si>
  <si>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</si>
  <si>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</si>
  <si>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</si>
  <si>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</si>
  <si>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</si>
  <si>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</si>
  <si>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</si>
  <si>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</si>
  <si>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</si>
  <si>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</si>
  <si>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</si>
  <si>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</si>
  <si>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</si>
  <si>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</si>
  <si>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</si>
  <si>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</si>
  <si>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</si>
  <si>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</si>
  <si>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</si>
  <si>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</si>
  <si>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</si>
  <si>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</si>
  <si>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</si>
  <si>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</si>
  <si>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</si>
  <si>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</si>
  <si>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</si>
  <si>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</si>
  <si>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</si>
  <si>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</si>
  <si>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</si>
  <si>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</si>
  <si>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</si>
  <si>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</si>
  <si>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</si>
  <si>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</si>
  <si>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</si>
  <si>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</si>
  <si>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</si>
  <si>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</si>
  <si>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</si>
  <si>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</si>
  <si>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</si>
  <si>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</si>
  <si>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</si>
  <si>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</si>
  <si>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</si>
  <si>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</si>
  <si>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</si>
  <si>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</si>
  <si>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</si>
  <si>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</si>
  <si>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</si>
  <si>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</si>
  <si>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</si>
  <si>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</si>
  <si>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</si>
  <si>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</si>
  <si>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</si>
  <si>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</si>
  <si>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</si>
  <si>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</si>
  <si>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</si>
  <si>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</si>
  <si>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</si>
  <si>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</si>
  <si>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</si>
  <si>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</si>
  <si>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</si>
  <si>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</si>
  <si>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</si>
  <si>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</si>
  <si>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</si>
  <si>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</si>
  <si>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</si>
  <si>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</si>
  <si>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</si>
  <si>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</si>
  <si>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</si>
  <si>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</si>
  <si>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</si>
  <si>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</si>
  <si>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</si>
  <si>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</si>
  <si>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</si>
  <si>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</si>
  <si>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</si>
  <si>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</si>
  <si>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</si>
  <si>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</si>
  <si>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</si>
  <si>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</si>
  <si>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</si>
  <si>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</si>
  <si>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</si>
  <si>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</si>
  <si>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</si>
  <si>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</si>
  <si>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</si>
  <si>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</si>
  <si>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</si>
  <si>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</si>
  <si>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</si>
  <si>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</si>
  <si>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</si>
  <si>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</si>
  <si>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</si>
  <si>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</si>
  <si>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</si>
  <si>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</si>
  <si>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</si>
  <si>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</si>
  <si>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</si>
  <si>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</si>
  <si>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</si>
  <si>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</si>
  <si>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</si>
  <si>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</si>
  <si>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</si>
  <si>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</si>
  <si>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</si>
  <si>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</si>
  <si>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</si>
  <si>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</si>
  <si>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</si>
  <si>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</si>
  <si>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</si>
  <si>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</si>
  <si>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</si>
  <si>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</si>
  <si>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</si>
  <si>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</si>
  <si>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</si>
  <si>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</si>
  <si>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</si>
  <si>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</si>
  <si>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</si>
  <si>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</si>
  <si>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</si>
  <si>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</si>
  <si>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</si>
  <si>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</si>
  <si>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</si>
  <si>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</si>
  <si>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</si>
  <si>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</si>
  <si>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</si>
  <si>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</si>
  <si>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</si>
  <si>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</si>
  <si>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</si>
  <si>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</si>
  <si>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</si>
  <si>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</si>
  <si>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</si>
  <si>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</si>
  <si>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</si>
  <si>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</si>
  <si>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</si>
  <si>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</si>
  <si>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</si>
  <si>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</si>
  <si>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</si>
  <si>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</si>
  <si>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</si>
  <si>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</si>
  <si>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</si>
  <si>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</si>
  <si>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</si>
  <si>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</si>
  <si>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</si>
  <si>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</si>
  <si>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</si>
  <si>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</si>
  <si>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</si>
  <si>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</si>
  <si>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</si>
  <si>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</si>
  <si>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</si>
  <si>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</si>
  <si>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</si>
  <si>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</si>
  <si>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</si>
  <si>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</si>
  <si>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</si>
  <si>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</si>
  <si>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</si>
  <si>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</si>
  <si>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</si>
  <si>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</si>
  <si>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</si>
  <si>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</si>
  <si>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</si>
  <si>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</si>
  <si>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</si>
  <si>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</si>
  <si>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</si>
  <si>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</si>
  <si>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</si>
  <si>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</si>
  <si>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</si>
  <si>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</si>
  <si>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</si>
  <si>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</si>
  <si>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</si>
  <si>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</si>
  <si>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</si>
  <si>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</si>
  <si>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</si>
  <si>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</si>
  <si>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</si>
  <si>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</si>
  <si>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</si>
  <si>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</si>
  <si>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</si>
  <si>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</si>
  <si>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</si>
  <si>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</si>
  <si>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</si>
  <si>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</si>
  <si>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</si>
  <si>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</si>
  <si>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</si>
  <si>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</si>
  <si>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</si>
  <si>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</si>
  <si>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</si>
  <si>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</si>
  <si>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</si>
  <si>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</si>
  <si>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</si>
  <si>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</si>
  <si>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</si>
  <si>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</si>
  <si>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</si>
  <si>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</si>
  <si>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</si>
  <si>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</si>
  <si>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</si>
  <si>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</si>
  <si>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</si>
  <si>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</si>
  <si>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</si>
  <si>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</si>
  <si>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</si>
  <si>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</si>
  <si>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</si>
  <si>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</si>
  <si>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</si>
  <si>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</si>
  <si>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</si>
  <si>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</si>
  <si>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</si>
  <si>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</si>
  <si>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</si>
  <si>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</si>
  <si>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</si>
  <si>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</si>
  <si>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</si>
  <si>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</si>
  <si>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</si>
  <si>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</si>
  <si>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</si>
  <si>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</si>
  <si>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</si>
  <si>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</si>
  <si>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</si>
  <si>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</si>
  <si>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</si>
  <si>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</si>
  <si>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</si>
  <si>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</si>
  <si>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</si>
  <si>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</si>
  <si>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</si>
  <si>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</si>
  <si>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</si>
  <si>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</si>
  <si>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</si>
  <si>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</si>
  <si>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</si>
  <si>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</si>
  <si>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</si>
  <si>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</si>
  <si>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</si>
  <si>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</si>
  <si>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</si>
  <si>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</si>
  <si>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</si>
  <si>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</si>
  <si>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</si>
  <si>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</si>
  <si>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</si>
  <si>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</si>
  <si>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</si>
  <si>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</si>
  <si>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</si>
  <si>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</si>
  <si>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</si>
  <si>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</si>
  <si>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</si>
  <si>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</si>
  <si>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</si>
  <si>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</si>
  <si>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</si>
  <si>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</si>
  <si>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</si>
  <si>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</si>
  <si>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</si>
  <si>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</si>
  <si>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</si>
  <si>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</si>
  <si>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</si>
  <si>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</si>
  <si>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</si>
  <si>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</si>
  <si>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</si>
  <si>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</si>
  <si>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</si>
  <si>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</si>
  <si>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</si>
  <si>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</si>
  <si>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</si>
  <si>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</si>
  <si>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</si>
  <si>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</si>
  <si>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</si>
  <si>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</si>
  <si>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</si>
  <si>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</si>
  <si>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</si>
  <si>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</si>
  <si>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</si>
  <si>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</si>
  <si>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</si>
  <si>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</si>
  <si>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</si>
  <si>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</si>
  <si>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</si>
  <si>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</si>
  <si>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</si>
  <si>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</si>
  <si>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</si>
  <si>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</si>
  <si>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</si>
  <si>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</si>
  <si>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</si>
  <si>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</si>
  <si>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</si>
  <si>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</si>
  <si>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</si>
  <si>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</si>
  <si>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</si>
  <si>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</si>
  <si>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</si>
  <si>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</si>
  <si>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</si>
  <si>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</si>
  <si>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</si>
  <si>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</si>
  <si>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</si>
  <si>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</si>
  <si>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</si>
  <si>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</si>
  <si>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</si>
  <si>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</si>
  <si>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</si>
  <si>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</si>
  <si>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</si>
  <si>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</si>
  <si>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</si>
  <si>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</si>
  <si>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</si>
  <si>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</si>
  <si>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</si>
  <si>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</si>
  <si>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</si>
  <si>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</si>
  <si>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</si>
  <si>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</si>
  <si>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</si>
  <si>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</si>
  <si>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</si>
  <si>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</si>
  <si>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</si>
  <si>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</si>
  <si>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</si>
  <si>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</si>
  <si>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</si>
  <si>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</si>
  <si>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</si>
  <si>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</si>
  <si>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</si>
  <si>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</si>
  <si>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</si>
  <si>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</si>
  <si>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</si>
  <si>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</si>
  <si>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</si>
  <si>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</si>
  <si>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</si>
  <si>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</si>
  <si>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</si>
  <si>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</si>
  <si>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</si>
  <si>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</si>
  <si>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</si>
  <si>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</si>
  <si>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</si>
  <si>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</si>
  <si>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</si>
  <si>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</si>
  <si>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</si>
  <si>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</si>
  <si>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</si>
  <si>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</si>
  <si>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</si>
  <si>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</si>
  <si>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</si>
  <si>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</si>
  <si>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</si>
  <si>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</si>
  <si>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</si>
  <si>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</si>
  <si>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</si>
  <si>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</si>
  <si>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</si>
  <si>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</si>
  <si>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</si>
  <si>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</si>
  <si>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</si>
  <si>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</si>
  <si>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</si>
  <si>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</si>
  <si>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</si>
  <si>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</si>
  <si>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</si>
  <si>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</si>
  <si>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</si>
  <si>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</si>
  <si>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</si>
  <si>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</si>
  <si>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</si>
  <si>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</si>
  <si>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</si>
  <si>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</si>
  <si>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</si>
  <si>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</si>
  <si>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</si>
  <si>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</si>
  <si>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</si>
  <si>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</si>
  <si>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</si>
  <si>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</si>
  <si>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</si>
  <si>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</si>
  <si>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</si>
  <si>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</si>
  <si>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</si>
  <si>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</si>
  <si>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</si>
  <si>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</si>
  <si>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</si>
  <si>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</si>
  <si>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</si>
  <si>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</si>
  <si>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</si>
  <si>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</si>
  <si>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</si>
  <si>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</si>
  <si>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</si>
  <si>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</si>
  <si>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</si>
  <si>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</si>
  <si>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</si>
  <si>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</si>
  <si>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</si>
  <si>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</si>
  <si>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</si>
  <si>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</si>
  <si>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</si>
  <si>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</si>
  <si>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</si>
  <si>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</si>
  <si>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</si>
  <si>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</si>
  <si>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</si>
  <si>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</si>
  <si>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</si>
  <si>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</si>
  <si>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</si>
  <si>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</si>
  <si>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</si>
  <si>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</si>
  <si>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</si>
  <si>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</si>
  <si>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</si>
  <si>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</si>
  <si>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</si>
  <si>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</si>
  <si>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</si>
  <si>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</si>
  <si>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</si>
  <si>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</si>
  <si>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</si>
  <si>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</si>
  <si>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</si>
  <si>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</si>
  <si>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</si>
  <si>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</si>
  <si>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</si>
  <si>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</si>
  <si>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</si>
  <si>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</si>
  <si>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</si>
  <si>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</si>
  <si>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</si>
  <si>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</si>
  <si>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</si>
  <si>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</si>
  <si>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</si>
  <si>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</si>
  <si>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</si>
  <si>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</si>
  <si>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</si>
  <si>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</si>
  <si>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</si>
  <si>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</si>
  <si>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</si>
  <si>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</si>
  <si>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</si>
  <si>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</si>
  <si>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</si>
  <si>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</si>
  <si>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</si>
  <si>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</si>
  <si>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</si>
  <si>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</si>
  <si>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</si>
  <si>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</si>
  <si>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</si>
  <si>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</si>
  <si>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</si>
  <si>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</si>
  <si>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</si>
  <si>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</si>
  <si>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</si>
  <si>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</si>
  <si>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</si>
  <si>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</si>
  <si>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</si>
  <si>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</si>
  <si>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</si>
  <si>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</si>
  <si>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</si>
  <si>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</si>
  <si>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</si>
  <si>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</si>
  <si>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</si>
  <si>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</si>
  <si>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</si>
  <si>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</si>
  <si>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</si>
  <si>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</si>
  <si>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</si>
  <si>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</si>
  <si>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</si>
  <si>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</si>
  <si>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</si>
  <si>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</si>
  <si>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</si>
  <si>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</si>
  <si>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</si>
  <si>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</si>
  <si>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</si>
  <si>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</si>
  <si>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</si>
  <si>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</si>
  <si>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</si>
  <si>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</si>
  <si>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</si>
  <si>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</si>
  <si>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</si>
  <si>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</si>
  <si>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</si>
  <si>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</si>
  <si>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</si>
  <si>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</si>
  <si>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</si>
  <si>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</si>
  <si>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</si>
  <si>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</si>
  <si>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</si>
  <si>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</si>
  <si>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</si>
  <si>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</si>
  <si>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</si>
  <si>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</si>
  <si>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</si>
  <si>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</si>
  <si>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</si>
  <si>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</si>
  <si>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</si>
  <si>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</si>
  <si>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</si>
  <si>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</si>
  <si>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</si>
  <si>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</si>
  <si>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</si>
  <si>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</si>
  <si>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</si>
  <si>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</si>
  <si>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</si>
  <si>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</si>
  <si>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</si>
  <si>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</si>
  <si>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</si>
  <si>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</si>
  <si>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</si>
  <si>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</si>
  <si>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</si>
  <si>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</si>
  <si>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</si>
  <si>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</si>
  <si>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</si>
  <si>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</si>
  <si>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</si>
  <si>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</si>
  <si>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</si>
  <si>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</si>
  <si>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</si>
  <si>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</si>
  <si>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</si>
  <si>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</si>
  <si>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</si>
  <si>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</si>
  <si>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</si>
  <si>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</si>
  <si>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</si>
  <si>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</si>
  <si>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</si>
  <si>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</si>
  <si>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</si>
  <si>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</si>
  <si>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</si>
  <si>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</si>
  <si>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</si>
  <si>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</si>
  <si>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</si>
  <si>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</si>
  <si>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</si>
  <si>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</si>
  <si>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</si>
  <si>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</si>
  <si>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</si>
  <si>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</si>
  <si>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</si>
  <si>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</si>
  <si>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</si>
  <si>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</si>
  <si>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</si>
  <si>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</si>
  <si>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</si>
  <si>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</si>
  <si>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</si>
  <si>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</si>
  <si>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</si>
  <si>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</si>
  <si>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</si>
  <si>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</si>
  <si>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</si>
  <si>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</si>
  <si>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</si>
  <si>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</si>
  <si>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</si>
  <si>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</si>
  <si>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</si>
  <si>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</si>
  <si>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</si>
  <si>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</si>
  <si>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</si>
  <si>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</si>
  <si>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</si>
  <si>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</si>
  <si>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</si>
  <si>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</si>
  <si>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</si>
  <si>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</si>
  <si>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</si>
  <si>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</si>
  <si>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</si>
  <si>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</si>
  <si>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</si>
  <si>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</si>
  <si>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</si>
  <si>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</si>
  <si>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</si>
  <si>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</si>
  <si>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</si>
  <si>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</si>
  <si>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</si>
  <si>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</si>
  <si>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</si>
  <si>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</si>
  <si>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</si>
  <si>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</si>
  <si>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</si>
  <si>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</si>
  <si>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</si>
  <si>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</si>
  <si>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</si>
  <si>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</si>
  <si>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</si>
  <si>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</si>
  <si>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</si>
  <si>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</si>
  <si>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</si>
  <si>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</si>
  <si>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</si>
  <si>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</si>
  <si>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</si>
  <si>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</si>
  <si>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</si>
  <si>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</si>
  <si>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</si>
  <si>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</si>
  <si>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</si>
  <si>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</si>
  <si>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</si>
  <si>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</si>
  <si>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</si>
  <si>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</si>
  <si>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</si>
  <si>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</si>
  <si>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</si>
  <si>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</si>
  <si>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</si>
  <si>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</si>
  <si>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</si>
  <si>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</si>
  <si>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</si>
  <si>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</si>
  <si>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</si>
  <si>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</si>
  <si>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</si>
  <si>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</si>
  <si>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</si>
  <si>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</si>
  <si>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</si>
  <si>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</si>
  <si>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</si>
  <si>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</si>
  <si>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</si>
  <si>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</si>
  <si>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</si>
  <si>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</si>
  <si>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</si>
  <si>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</si>
  <si>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</si>
  <si>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</si>
  <si>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</si>
  <si>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</si>
  <si>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</si>
  <si>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</si>
  <si>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</si>
  <si>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</si>
  <si>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</si>
  <si>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</si>
  <si>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</si>
  <si>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</si>
  <si>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</si>
  <si>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</si>
  <si>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</si>
  <si>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</si>
  <si>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</si>
  <si>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</si>
  <si>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</si>
  <si>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</si>
  <si>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</si>
  <si>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</si>
  <si>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</si>
  <si>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</si>
  <si>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</si>
  <si>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</si>
  <si>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</si>
  <si>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</si>
  <si>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</si>
  <si>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</si>
  <si>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</si>
  <si>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</si>
  <si>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</si>
  <si>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</si>
  <si>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</si>
  <si>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</si>
  <si>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</si>
  <si>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</si>
  <si>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</si>
  <si>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</si>
  <si>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</si>
  <si>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</si>
  <si>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</si>
  <si>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</si>
  <si>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</si>
  <si>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</si>
  <si>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</si>
  <si>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</si>
  <si>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</si>
  <si>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</si>
  <si>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</si>
  <si>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</si>
  <si>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</si>
  <si>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</si>
  <si>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</si>
  <si>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</si>
  <si>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</si>
  <si>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</si>
  <si>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</si>
  <si>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</si>
  <si>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</si>
  <si>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</si>
  <si>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</si>
  <si>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</si>
  <si>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</si>
  <si>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</si>
  <si>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</si>
  <si>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</si>
  <si>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</si>
  <si>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</si>
  <si>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</si>
  <si>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</si>
  <si>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</si>
  <si>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</si>
  <si>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</si>
  <si>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</si>
  <si>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</si>
  <si>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</si>
  <si>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</si>
  <si>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</si>
  <si>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</si>
  <si>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</si>
  <si>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</si>
  <si>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</si>
  <si>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</si>
  <si>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</si>
  <si>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</si>
  <si>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</si>
  <si>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</si>
  <si>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</si>
  <si>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</si>
  <si>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</si>
  <si>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</si>
  <si>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</si>
  <si>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</si>
  <si>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</si>
  <si>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</si>
  <si>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</si>
  <si>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</si>
  <si>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</si>
  <si>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</si>
  <si>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</si>
  <si>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</si>
  <si>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</si>
  <si>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</si>
  <si>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</si>
  <si>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</si>
  <si>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</si>
  <si>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</si>
  <si>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</si>
  <si>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</si>
  <si>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</si>
  <si>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</si>
  <si>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</si>
  <si>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</si>
  <si>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</si>
  <si>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</si>
  <si>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</si>
  <si>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</si>
  <si>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</si>
  <si>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</si>
  <si>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</si>
  <si>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</si>
  <si>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</si>
  <si>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</si>
  <si>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</si>
  <si>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</si>
  <si>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</si>
  <si>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</si>
  <si>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</si>
  <si>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</si>
  <si>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</si>
  <si>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</si>
  <si>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</si>
  <si>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</si>
  <si>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</si>
  <si>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</si>
  <si>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</si>
  <si>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</si>
  <si>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</si>
  <si>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</si>
  <si>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</si>
  <si>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</si>
  <si>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</si>
  <si>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</si>
  <si>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</si>
  <si>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</si>
  <si>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</si>
  <si>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</si>
  <si>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</si>
  <si>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</si>
  <si>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</si>
  <si>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</si>
  <si>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</si>
  <si>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</si>
  <si>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</si>
  <si>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</si>
  <si>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</si>
  <si>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</si>
  <si>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</si>
  <si>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</si>
  <si>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</si>
  <si>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</si>
  <si>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</si>
  <si>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</si>
  <si>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</si>
  <si>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</si>
  <si>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</si>
  <si>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</si>
  <si>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</si>
  <si>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</si>
  <si>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</si>
  <si>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</si>
  <si>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</si>
  <si>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</si>
  <si>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</si>
  <si>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</si>
  <si>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</si>
  <si>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</si>
  <si>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</si>
  <si>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</si>
  <si>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</si>
  <si>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</si>
  <si>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</si>
  <si>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</si>
  <si>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</si>
  <si>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</si>
  <si>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</si>
  <si>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</si>
  <si>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</si>
  <si>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</si>
  <si>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</si>
  <si>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</si>
  <si>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</si>
  <si>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</si>
  <si>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</si>
  <si>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</si>
  <si>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</si>
  <si>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</si>
  <si>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</si>
  <si>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</si>
  <si>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</si>
  <si>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</si>
  <si>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</si>
  <si>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</si>
  <si>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</si>
  <si>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</si>
  <si>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</si>
  <si>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</si>
  <si>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</si>
  <si>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</si>
  <si>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</si>
  <si>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</si>
  <si>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</si>
  <si>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</si>
  <si>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</si>
  <si>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</si>
  <si>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</si>
  <si>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</si>
  <si>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</si>
  <si>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</si>
  <si>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</si>
  <si>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</si>
  <si>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</si>
  <si>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</si>
  <si>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</si>
  <si>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</si>
  <si>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</si>
  <si>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</si>
  <si>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</si>
  <si>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</si>
  <si>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</si>
  <si>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</si>
  <si>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</si>
  <si>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</si>
  <si>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</si>
  <si>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</si>
  <si>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</si>
  <si>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</si>
  <si>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</si>
  <si>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</si>
  <si>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</si>
  <si>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</si>
  <si>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</si>
  <si>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</si>
  <si>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</si>
  <si>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</si>
  <si>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</si>
  <si>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</si>
  <si>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</si>
  <si>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</si>
  <si>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</si>
  <si>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</si>
  <si>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</si>
  <si>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</si>
  <si>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</si>
  <si>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</si>
  <si>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</si>
  <si>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</si>
  <si>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</si>
  <si>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</si>
  <si>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</si>
  <si>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</si>
  <si>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</si>
  <si>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</si>
  <si>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</si>
  <si>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</si>
  <si>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</si>
  <si>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</si>
  <si>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</si>
  <si>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</si>
  <si>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</si>
  <si>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</si>
  <si>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</si>
  <si>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</si>
  <si>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</si>
  <si>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</si>
  <si>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</si>
  <si>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</si>
  <si>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</si>
  <si>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</si>
  <si>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</si>
  <si>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</si>
  <si>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</si>
  <si>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</si>
  <si>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</si>
  <si>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</si>
  <si>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</si>
  <si>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</si>
  <si>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</si>
  <si>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</si>
  <si>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</si>
  <si>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</si>
  <si>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</si>
  <si>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</si>
  <si>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</si>
  <si>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</si>
  <si>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</si>
  <si>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</si>
  <si>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</si>
  <si>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</si>
  <si>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</si>
  <si>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</si>
  <si>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</si>
  <si>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</si>
  <si>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</si>
  <si>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</si>
  <si>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</si>
  <si>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</si>
  <si>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</si>
  <si>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</si>
  <si>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</si>
  <si>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</si>
  <si>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</si>
  <si>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</si>
  <si>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</si>
  <si>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</si>
  <si>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</si>
  <si>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</si>
  <si>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</si>
  <si>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</si>
  <si>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</si>
  <si>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</si>
  <si>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</si>
  <si>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</si>
  <si>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</si>
  <si>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</si>
  <si>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</si>
  <si>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</si>
  <si>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</si>
  <si>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</si>
  <si>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</si>
  <si>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</si>
  <si>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</si>
  <si>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</si>
  <si>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</si>
  <si>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</si>
  <si>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</si>
  <si>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</si>
  <si>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</si>
  <si>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</si>
  <si>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</si>
  <si>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</si>
  <si>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</si>
  <si>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</si>
  <si>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</si>
  <si>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</si>
  <si>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</si>
  <si>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</si>
  <si>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</si>
  <si>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</si>
  <si>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</si>
  <si>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</si>
  <si>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</si>
  <si>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</si>
  <si>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</si>
  <si>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</si>
  <si>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</si>
  <si>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</si>
  <si>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</si>
  <si>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</si>
  <si>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</si>
  <si>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</si>
  <si>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</si>
  <si>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</si>
  <si>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</si>
  <si>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</si>
  <si>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</si>
  <si>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</si>
  <si>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</si>
  <si>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</si>
  <si>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</si>
  <si>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</si>
  <si>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</si>
  <si>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</si>
  <si>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</si>
  <si>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</si>
  <si>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</si>
  <si>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</si>
  <si>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</si>
  <si>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</si>
  <si>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</si>
  <si>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</si>
  <si>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</si>
  <si>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</si>
  <si>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</si>
  <si>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</si>
  <si>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</si>
  <si>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</si>
  <si>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</si>
  <si>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</si>
  <si>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</si>
  <si>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</si>
  <si>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</si>
  <si>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</si>
  <si>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</si>
  <si>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</si>
  <si>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</si>
  <si>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</si>
  <si>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</si>
  <si>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</si>
  <si>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</si>
  <si>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</si>
  <si>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</si>
  <si>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</si>
  <si>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</si>
  <si>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</si>
  <si>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</si>
  <si>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</si>
  <si>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</si>
  <si>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</si>
  <si>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</si>
  <si>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</si>
  <si>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</si>
  <si>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</si>
  <si>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</si>
  <si>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</si>
  <si>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</si>
  <si>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</si>
  <si>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</si>
  <si>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</si>
  <si>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</si>
  <si>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</si>
  <si>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</si>
  <si>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</si>
  <si>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</si>
  <si>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</si>
  <si>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</si>
  <si>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</si>
  <si>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</si>
  <si>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</si>
  <si>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</si>
  <si>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</si>
  <si>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</si>
  <si>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</si>
  <si>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</si>
  <si>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</si>
  <si>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</si>
  <si>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</si>
  <si>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</si>
  <si>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</si>
  <si>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</si>
  <si>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</si>
  <si>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</si>
  <si>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</si>
  <si>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</si>
  <si>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</si>
  <si>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</si>
  <si>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</si>
  <si>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</si>
  <si>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</si>
  <si>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</si>
  <si>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</si>
  <si>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</si>
  <si>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</si>
  <si>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</si>
  <si>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</si>
  <si>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</si>
  <si>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</si>
  <si>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</si>
  <si>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</si>
  <si>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</si>
  <si>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</si>
  <si>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</si>
  <si>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</si>
  <si>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</si>
  <si>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</si>
  <si>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</si>
  <si>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</si>
  <si>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</si>
  <si>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</si>
  <si>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</si>
  <si>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</si>
  <si>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</si>
  <si>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</si>
  <si>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</si>
  <si>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</si>
  <si>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</si>
  <si>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</si>
  <si>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</si>
  <si>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</si>
  <si>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</si>
  <si>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</si>
  <si>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</si>
  <si>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</si>
  <si>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</si>
  <si>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</si>
  <si>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</si>
  <si>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</si>
  <si>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</si>
  <si>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</si>
  <si>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</si>
  <si>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</si>
  <si>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</si>
  <si>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</si>
  <si>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</si>
  <si>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</si>
  <si>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</si>
  <si>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</si>
  <si>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</si>
  <si>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</si>
  <si>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</si>
  <si>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</si>
  <si>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</si>
  <si>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</si>
  <si>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</si>
  <si>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</si>
  <si>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</si>
  <si>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</si>
  <si>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</si>
  <si>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</si>
  <si>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</si>
  <si>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</si>
  <si>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</si>
  <si>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</si>
  <si>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</si>
  <si>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</si>
  <si>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</si>
  <si>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</si>
  <si>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</si>
  <si>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</si>
  <si>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</si>
  <si>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</si>
  <si>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</si>
  <si>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</si>
  <si>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</si>
  <si>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</si>
  <si>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</si>
  <si>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</si>
  <si>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</si>
  <si>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</si>
  <si>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</si>
  <si>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</si>
  <si>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</si>
  <si>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</si>
  <si>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</si>
  <si>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</si>
  <si>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</si>
  <si>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</si>
  <si>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</si>
  <si>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</si>
  <si>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</si>
  <si>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</si>
  <si>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</si>
  <si>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</si>
  <si>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</si>
  <si>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</si>
  <si>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</si>
  <si>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</si>
  <si>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</si>
  <si>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</si>
  <si>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</si>
  <si>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</si>
  <si>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</si>
  <si>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</si>
  <si>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</si>
  <si>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</si>
  <si>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</si>
  <si>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</si>
  <si>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</si>
  <si>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</si>
  <si>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</si>
  <si>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</si>
  <si>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</si>
  <si>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</si>
  <si>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</si>
  <si>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</si>
  <si>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</si>
  <si>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</si>
  <si>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</si>
  <si>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</si>
  <si>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</si>
  <si>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</si>
  <si>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</si>
  <si>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</si>
  <si>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</si>
  <si>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</si>
  <si>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</si>
  <si>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</si>
  <si>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</si>
  <si>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</si>
  <si>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</si>
  <si>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</si>
  <si>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</si>
  <si>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</si>
  <si>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</si>
  <si>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</si>
  <si>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</si>
  <si>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</si>
  <si>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</si>
  <si>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</si>
  <si>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</si>
  <si>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</si>
  <si>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</si>
  <si>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</si>
  <si>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</si>
  <si>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</si>
  <si>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</si>
  <si>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</si>
  <si>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</si>
  <si>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</si>
  <si>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</si>
  <si>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</si>
  <si>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</si>
  <si>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</si>
  <si>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</si>
  <si>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</si>
  <si>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</si>
  <si>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</si>
  <si>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</si>
  <si>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</si>
  <si>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</si>
  <si>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</si>
  <si>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</si>
  <si>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</si>
  <si>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</si>
  <si>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</si>
  <si>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</si>
  <si>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</si>
  <si>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</si>
  <si>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</si>
  <si>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</si>
  <si>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</si>
  <si>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</si>
  <si>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</si>
  <si>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</si>
  <si>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</si>
  <si>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</si>
  <si>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</si>
  <si>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</si>
  <si>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</si>
  <si>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</si>
  <si>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</si>
  <si>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</si>
  <si>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</si>
  <si>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</si>
  <si>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</si>
  <si>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</si>
  <si>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</si>
  <si>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</si>
  <si>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</si>
  <si>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</si>
  <si>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</si>
  <si>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</si>
  <si>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</si>
  <si>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</si>
  <si>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</si>
  <si>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</si>
  <si>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</si>
  <si>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</si>
  <si>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</si>
  <si>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</si>
  <si>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</si>
  <si>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</si>
  <si>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</si>
  <si>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</si>
  <si>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</si>
  <si>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</si>
  <si>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</si>
  <si>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</si>
  <si>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</si>
  <si>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</si>
  <si>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</si>
  <si>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</si>
  <si>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</si>
  <si>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</si>
  <si>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</si>
  <si>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</si>
  <si>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</si>
  <si>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</si>
  <si>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</si>
  <si>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</si>
  <si>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</si>
  <si>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</si>
  <si>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</si>
  <si>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</si>
  <si>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</si>
  <si>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</si>
  <si>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</si>
  <si>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</si>
  <si>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</si>
  <si>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</si>
  <si>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</si>
  <si>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</si>
  <si>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</si>
  <si>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</si>
  <si>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</si>
  <si>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</si>
  <si>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</si>
  <si>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</si>
  <si>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</si>
  <si>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</si>
  <si>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</si>
  <si>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</si>
  <si>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</si>
  <si>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</si>
  <si>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</si>
  <si>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</si>
  <si>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</si>
  <si>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</si>
  <si>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</si>
  <si>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</si>
  <si>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</si>
  <si>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</si>
  <si>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</si>
  <si>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</si>
  <si>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</si>
  <si>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</si>
  <si>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</si>
  <si>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</si>
  <si>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</si>
  <si>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</si>
  <si>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</si>
  <si>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</si>
  <si>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</si>
  <si>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</si>
  <si>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</si>
  <si>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</si>
  <si>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</si>
  <si>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</si>
  <si>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</si>
  <si>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</si>
  <si>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</si>
  <si>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</si>
  <si>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</si>
  <si>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</si>
  <si>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</si>
  <si>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</si>
  <si>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</si>
  <si>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</si>
  <si>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</si>
  <si>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</si>
  <si>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</si>
  <si>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</si>
  <si>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</si>
  <si>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</si>
  <si>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</si>
  <si>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</si>
  <si>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</si>
  <si>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</si>
  <si>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</si>
  <si>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</si>
  <si>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</si>
  <si>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</si>
  <si>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</si>
  <si>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</si>
  <si>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</si>
  <si>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</si>
  <si>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</si>
  <si>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</si>
  <si>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</si>
  <si>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</si>
  <si>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</si>
  <si>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</si>
  <si>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</si>
  <si>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</si>
  <si>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</si>
  <si>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</si>
  <si>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</si>
  <si>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</si>
  <si>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</si>
  <si>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</si>
  <si>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</si>
  <si>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</si>
  <si>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</si>
  <si>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</si>
  <si>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</si>
  <si>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</si>
  <si>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</si>
  <si>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</si>
  <si>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</si>
  <si>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</si>
  <si>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</si>
  <si>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</si>
  <si>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</si>
  <si>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</si>
  <si>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</si>
  <si>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</si>
  <si>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</si>
  <si>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</si>
  <si>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</si>
  <si>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</si>
  <si>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</si>
  <si>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</si>
  <si>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</si>
  <si>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</si>
  <si>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</si>
  <si>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</si>
  <si>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</si>
  <si>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</si>
  <si>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</si>
  <si>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</si>
  <si>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</si>
  <si>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</si>
  <si>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</si>
  <si>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</si>
  <si>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</si>
  <si>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</si>
  <si>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</si>
  <si>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</si>
  <si>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</si>
  <si>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</si>
  <si>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</si>
  <si>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</si>
  <si>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</si>
  <si>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</si>
  <si>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</si>
  <si>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</si>
  <si>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</si>
  <si>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</si>
  <si>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</si>
  <si>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</si>
  <si>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</si>
  <si>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</si>
  <si>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</si>
  <si>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</si>
  <si>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</si>
  <si>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</si>
  <si>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</si>
  <si>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</si>
  <si>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</si>
  <si>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</si>
  <si>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</si>
  <si>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</si>
  <si>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</si>
  <si>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</si>
  <si>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</si>
  <si>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</si>
  <si>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</si>
  <si>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</si>
  <si>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</si>
  <si>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</si>
  <si>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</si>
  <si>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</si>
  <si>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</si>
  <si>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</si>
  <si>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</si>
  <si>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</si>
  <si>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</si>
  <si>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</si>
  <si>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</si>
  <si>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</si>
  <si>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</si>
  <si>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</si>
  <si>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</si>
  <si>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</si>
  <si>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</si>
  <si>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</si>
  <si>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</si>
  <si>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</si>
  <si>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</si>
  <si>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</si>
  <si>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</si>
  <si>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</si>
  <si>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</si>
  <si>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</si>
  <si>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</si>
  <si>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</si>
  <si>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</si>
  <si>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</si>
  <si>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</si>
  <si>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</si>
  <si>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</si>
  <si>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</si>
  <si>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</si>
  <si>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</si>
  <si>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</si>
  <si>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</si>
  <si>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</si>
  <si>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</si>
  <si>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</si>
  <si>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</si>
  <si>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</si>
  <si>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</si>
  <si>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</si>
  <si>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</si>
  <si>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</si>
  <si>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</si>
  <si>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</si>
  <si>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</si>
  <si>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</si>
  <si>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</si>
  <si>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</si>
  <si>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</si>
  <si>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</si>
  <si>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</si>
  <si>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</si>
  <si>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</si>
  <si>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</si>
  <si>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</si>
  <si>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</si>
  <si>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</si>
  <si>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</si>
  <si>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</si>
  <si>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</si>
  <si>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</si>
  <si>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</si>
  <si>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</si>
  <si>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</si>
  <si>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</si>
  <si>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</si>
  <si>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</si>
  <si>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</si>
  <si>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</si>
  <si>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</si>
  <si>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</si>
  <si>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</si>
  <si>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</si>
  <si>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</si>
  <si>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</si>
  <si>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</si>
  <si>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</si>
  <si>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</si>
  <si>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</si>
  <si>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</si>
  <si>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</si>
  <si>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</si>
  <si>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</si>
  <si>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</si>
  <si>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</si>
  <si>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</si>
  <si>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</si>
  <si>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</si>
  <si>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</si>
  <si>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</si>
  <si>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</si>
  <si>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</si>
  <si>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</si>
  <si>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</si>
  <si>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</si>
  <si>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</si>
  <si>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</si>
  <si>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</si>
  <si>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</si>
  <si>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</si>
  <si>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</si>
  <si>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</si>
  <si>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</si>
  <si>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</si>
  <si>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</si>
  <si>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</si>
  <si>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</si>
  <si>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</si>
  <si>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</si>
  <si>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</si>
  <si>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</si>
  <si>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</si>
  <si>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</si>
  <si>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</si>
  <si>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</si>
  <si>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</si>
  <si>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</si>
  <si>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</si>
  <si>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</si>
  <si>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</si>
  <si>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</si>
  <si>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</si>
  <si>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</si>
  <si>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</si>
  <si>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</si>
  <si>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</si>
  <si>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</si>
  <si>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</si>
  <si>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</si>
  <si>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</si>
  <si>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</si>
  <si>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</si>
  <si>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</si>
  <si>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</si>
  <si>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</si>
  <si>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</si>
  <si>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</si>
  <si>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</si>
  <si>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</si>
  <si>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</si>
  <si>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</si>
  <si>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</si>
  <si>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</si>
  <si>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</si>
  <si>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</si>
  <si>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</si>
  <si>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</si>
  <si>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</si>
  <si>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</si>
  <si>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</si>
  <si>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</si>
  <si>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</si>
  <si>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</si>
  <si>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</si>
  <si>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</si>
  <si>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</si>
  <si>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</si>
  <si>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</si>
  <si>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</si>
  <si>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</si>
  <si>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</si>
  <si>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</si>
  <si>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</si>
  <si>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</si>
  <si>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</si>
  <si>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</si>
  <si>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</si>
  <si>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</si>
  <si>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</si>
  <si>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</si>
  <si>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</si>
  <si>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</si>
  <si>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</si>
  <si>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</si>
  <si>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</si>
  <si>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</si>
  <si>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</si>
  <si>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</si>
  <si>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</si>
  <si>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</si>
  <si>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</si>
  <si>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</si>
  <si>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</si>
  <si>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</si>
  <si>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</si>
  <si>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</si>
  <si>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</si>
  <si>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</si>
  <si>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</si>
  <si>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</si>
  <si>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</si>
  <si>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</si>
  <si>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</si>
  <si>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</si>
  <si>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</si>
  <si>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</si>
  <si>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</si>
  <si>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</si>
  <si>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</si>
  <si>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</si>
  <si>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</si>
  <si>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</si>
  <si>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</si>
  <si>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</si>
  <si>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</si>
  <si>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</si>
  <si>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</si>
  <si>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</si>
  <si>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</si>
  <si>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</si>
  <si>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</si>
  <si>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</si>
  <si>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</si>
  <si>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</si>
  <si>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</si>
  <si>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</si>
  <si>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</si>
  <si>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</si>
  <si>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</si>
  <si>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</si>
  <si>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</si>
  <si>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</si>
  <si>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</si>
  <si>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</si>
  <si>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</si>
  <si>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</si>
  <si>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</si>
  <si>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</si>
  <si>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</si>
  <si>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</si>
  <si>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</si>
  <si>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</si>
  <si>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</si>
  <si>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</si>
  <si>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</si>
  <si>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</si>
  <si>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</si>
  <si>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</si>
  <si>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</si>
  <si>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</si>
  <si>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</si>
  <si>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</si>
  <si>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</si>
  <si>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</si>
  <si>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</si>
  <si>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</si>
  <si>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</si>
  <si>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</si>
  <si>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</si>
  <si>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</si>
  <si>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</si>
  <si>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</si>
  <si>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</si>
  <si>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</si>
  <si>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</si>
  <si>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</si>
  <si>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</si>
  <si>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</si>
  <si>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</si>
  <si>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</si>
  <si>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</si>
  <si>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</si>
  <si>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</si>
  <si>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</si>
  <si>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</si>
  <si>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</si>
  <si>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</si>
  <si>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</si>
  <si>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</si>
  <si>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</si>
  <si>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</si>
  <si>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</si>
  <si>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</si>
  <si>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</si>
  <si>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</si>
  <si>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</si>
  <si>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</si>
  <si>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</si>
  <si>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</si>
  <si>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</si>
  <si>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</si>
  <si>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</si>
  <si>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</si>
  <si>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</si>
  <si>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</si>
  <si>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</si>
  <si>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</si>
  <si>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</si>
  <si>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</si>
  <si>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</si>
  <si>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</si>
  <si>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</si>
  <si>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</si>
  <si>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</si>
  <si>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</si>
  <si>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</si>
  <si>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</si>
  <si>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</si>
  <si>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</si>
  <si>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</si>
  <si>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</si>
  <si>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</si>
  <si>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</si>
  <si>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</si>
  <si>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</si>
  <si>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</si>
  <si>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</si>
  <si>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</si>
  <si>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</si>
  <si>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</si>
  <si>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</si>
  <si>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</si>
  <si>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</si>
  <si>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</si>
  <si>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</si>
  <si>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</si>
  <si>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</si>
  <si>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</si>
  <si>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</si>
  <si>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</si>
  <si>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</si>
  <si>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</si>
  <si>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</si>
  <si>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</si>
  <si>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</si>
  <si>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</si>
  <si>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</si>
  <si>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</si>
  <si>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</si>
  <si>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</si>
  <si>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</si>
  <si>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</si>
  <si>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</si>
  <si>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</si>
  <si>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</si>
  <si>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</si>
  <si>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</si>
  <si>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</si>
  <si>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</si>
  <si>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</si>
  <si>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</si>
  <si>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</si>
  <si>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</si>
  <si>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</si>
  <si>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</si>
  <si>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</si>
  <si>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</si>
  <si>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</si>
  <si>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</si>
  <si>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</si>
  <si>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</si>
  <si>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</si>
  <si>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</si>
  <si>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</si>
  <si>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</si>
  <si>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</si>
  <si>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</si>
  <si>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</si>
  <si>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</si>
  <si>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</si>
  <si>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</si>
  <si>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</si>
  <si>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</si>
  <si>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</si>
  <si>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</si>
  <si>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</si>
  <si>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</si>
  <si>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</si>
  <si>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</si>
  <si>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</si>
  <si>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</si>
  <si>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</si>
  <si>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</si>
  <si>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</si>
  <si>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</si>
  <si>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</si>
  <si>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</si>
  <si>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</si>
  <si>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</si>
  <si>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</si>
  <si>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</si>
  <si>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</si>
  <si>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</si>
  <si>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</si>
  <si>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</si>
  <si>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</si>
  <si>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</si>
  <si>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</si>
  <si>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</si>
  <si>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</si>
  <si>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</si>
  <si>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</si>
  <si>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</si>
  <si>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</si>
  <si>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</si>
  <si>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</si>
  <si>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</si>
  <si>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</si>
  <si>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</si>
  <si>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</si>
  <si>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</si>
  <si>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</si>
  <si>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</si>
  <si>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</si>
  <si>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</si>
  <si>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</si>
  <si>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</si>
  <si>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</si>
  <si>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</si>
  <si>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</si>
  <si>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</si>
  <si>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</si>
  <si>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</si>
  <si>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</si>
  <si>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</si>
  <si>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</si>
  <si>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</si>
  <si>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</si>
  <si>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</si>
  <si>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</si>
  <si>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</si>
  <si>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</si>
  <si>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</si>
  <si>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</si>
  <si>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</si>
  <si>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</si>
  <si>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</si>
  <si>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</si>
  <si>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</si>
  <si>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</si>
  <si>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</si>
  <si>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</si>
  <si>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</si>
  <si>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</si>
  <si>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</si>
  <si>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</si>
  <si>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</si>
  <si>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</si>
  <si>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</si>
  <si>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</si>
  <si>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</si>
  <si>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</si>
  <si>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</si>
  <si>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</si>
  <si>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</si>
  <si>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</si>
  <si>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</si>
  <si>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</si>
  <si>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</si>
  <si>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</si>
  <si>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</si>
  <si>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</si>
  <si>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</si>
  <si>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</si>
  <si>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</si>
  <si>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</si>
  <si>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</si>
  <si>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</si>
  <si>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</si>
  <si>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</si>
  <si>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</si>
  <si>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</si>
  <si>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</si>
  <si>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</si>
  <si>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</si>
  <si>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</si>
  <si>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</si>
  <si>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</si>
  <si>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</si>
  <si>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</si>
  <si>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</si>
  <si>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</si>
  <si>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</si>
  <si>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</si>
  <si>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</si>
  <si>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</si>
  <si>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</si>
  <si>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</si>
  <si>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</si>
  <si>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</si>
  <si>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</si>
  <si>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</si>
  <si>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</si>
  <si>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</si>
  <si>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</si>
  <si>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</si>
  <si>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</si>
  <si>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</si>
  <si>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</si>
  <si>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</si>
  <si>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</si>
  <si>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</si>
  <si>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</si>
  <si>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</si>
  <si>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</si>
  <si>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</si>
  <si>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</si>
  <si>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</si>
  <si>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</si>
  <si>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</si>
  <si>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</si>
  <si>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</si>
  <si>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</si>
  <si>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</si>
  <si>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</si>
  <si>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</si>
  <si>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</si>
  <si>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</si>
  <si>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</si>
  <si>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</si>
  <si>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</si>
  <si>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</si>
  <si>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</si>
  <si>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</si>
  <si>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</si>
  <si>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</si>
  <si>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</si>
  <si>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</si>
  <si>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</si>
  <si>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</si>
  <si>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</si>
  <si>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</si>
  <si>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</si>
  <si>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</si>
  <si>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</si>
  <si>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</si>
  <si>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</si>
  <si>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</si>
  <si>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</si>
  <si>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</si>
  <si>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</si>
  <si>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</si>
  <si>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</si>
  <si>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</si>
  <si>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</si>
  <si>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</si>
  <si>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</si>
  <si>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</si>
  <si>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</si>
  <si>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</si>
  <si>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</si>
  <si>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</si>
  <si>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</si>
  <si>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</si>
  <si>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</si>
  <si>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</si>
  <si>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</si>
  <si>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</si>
  <si>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</si>
  <si>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</si>
  <si>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</si>
  <si>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</si>
  <si>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</si>
  <si>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</si>
  <si>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</si>
  <si>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</si>
  <si>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</si>
  <si>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</si>
  <si>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</si>
  <si>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</si>
  <si>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</si>
  <si>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</si>
  <si>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</si>
  <si>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</si>
  <si>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</si>
  <si>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</si>
  <si>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</si>
  <si>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</si>
  <si>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</si>
  <si>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</si>
  <si>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</si>
  <si>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</si>
  <si>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</si>
  <si>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</si>
  <si>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</si>
  <si>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</si>
  <si>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</si>
  <si>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</si>
  <si>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</si>
  <si>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</si>
  <si>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</si>
  <si>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</si>
  <si>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</si>
  <si>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</si>
  <si>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</si>
  <si>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</si>
  <si>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</si>
  <si>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</si>
  <si>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</si>
  <si>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</si>
  <si>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</si>
  <si>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</si>
  <si>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</si>
  <si>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</si>
  <si>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</si>
  <si>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</si>
  <si>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</si>
  <si>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</si>
  <si>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</si>
  <si>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</si>
  <si>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</si>
  <si>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</si>
  <si>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</si>
  <si>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</si>
  <si>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</si>
  <si>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</si>
  <si>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</si>
  <si>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</si>
  <si>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</si>
  <si>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</si>
  <si>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</si>
  <si>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</si>
  <si>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</si>
  <si>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</si>
  <si>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</si>
  <si>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</si>
  <si>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</si>
  <si>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</si>
  <si>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</si>
  <si>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</si>
  <si>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</si>
  <si>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</si>
  <si>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</si>
  <si>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</si>
  <si>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</si>
  <si>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</si>
  <si>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</si>
  <si>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</si>
  <si>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</si>
  <si>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</si>
  <si>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</si>
  <si>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</si>
  <si>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</si>
  <si>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</si>
  <si>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</si>
  <si>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</si>
  <si>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</si>
  <si>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</si>
  <si>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</si>
  <si>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</si>
  <si>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</si>
  <si>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</si>
  <si>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</si>
  <si>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</si>
  <si>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</si>
  <si>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</si>
  <si>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</si>
  <si>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</si>
  <si>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</si>
  <si>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</si>
  <si>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</si>
  <si>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</si>
  <si>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</si>
  <si>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</si>
  <si>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</si>
  <si>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</si>
  <si>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</si>
  <si>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</si>
  <si>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</si>
  <si>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</si>
  <si>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</si>
  <si>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</si>
  <si>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</si>
  <si>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</si>
  <si>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</si>
  <si>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</si>
  <si>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</si>
  <si>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</si>
  <si>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</si>
  <si>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</si>
  <si>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</si>
  <si>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</si>
  <si>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</si>
  <si>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</si>
  <si>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</si>
  <si>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</si>
  <si>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</si>
  <si>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</si>
  <si>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</si>
  <si>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</si>
  <si>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</si>
  <si>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</si>
  <si>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</si>
  <si>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</si>
  <si>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</si>
  <si>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</si>
  <si>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</si>
  <si>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</si>
  <si>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</si>
  <si>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</si>
  <si>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</si>
  <si>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</si>
  <si>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</si>
  <si>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</si>
  <si>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</si>
  <si>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</si>
  <si>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</si>
  <si>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</si>
  <si>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</si>
  <si>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</si>
  <si>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</si>
  <si>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</si>
  <si>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</si>
  <si>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</si>
  <si>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</si>
  <si>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</si>
  <si>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</si>
  <si>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</si>
  <si>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</si>
  <si>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</si>
  <si>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</si>
  <si>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</si>
  <si>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</si>
  <si>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</si>
  <si>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</si>
  <si>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</si>
  <si>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</si>
  <si>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</si>
  <si>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</si>
  <si>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</si>
  <si>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</si>
  <si>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</si>
  <si>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</si>
  <si>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</si>
  <si>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</si>
  <si>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</si>
  <si>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</si>
  <si>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</si>
  <si>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</si>
  <si>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</si>
  <si>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</si>
  <si>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</si>
  <si>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</si>
  <si>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</si>
  <si>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</si>
  <si>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</si>
  <si>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</si>
  <si>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</si>
  <si>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</si>
  <si>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</si>
  <si>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</si>
  <si>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</si>
  <si>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</si>
  <si>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</si>
  <si>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</si>
  <si>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</si>
  <si>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</si>
  <si>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</si>
  <si>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</si>
  <si>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</si>
  <si>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</si>
  <si>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</si>
  <si>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</si>
  <si>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</si>
  <si>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</si>
  <si>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</si>
  <si>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</si>
  <si>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</si>
  <si>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</si>
  <si>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</si>
  <si>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</si>
  <si>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</si>
  <si>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</si>
  <si>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</si>
  <si>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</si>
  <si>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</si>
  <si>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</si>
  <si>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</si>
  <si>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</si>
  <si>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</si>
  <si>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</si>
  <si>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</si>
  <si>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</si>
  <si>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</si>
  <si>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</si>
  <si>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</si>
  <si>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</si>
  <si>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</si>
  <si>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</si>
  <si>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</si>
  <si>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</si>
  <si>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</si>
  <si>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</si>
  <si>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</si>
  <si>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</si>
  <si>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</si>
  <si>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</si>
  <si>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</si>
  <si>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</si>
  <si>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</si>
  <si>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</si>
  <si>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</si>
  <si>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</si>
  <si>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</si>
  <si>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</si>
  <si>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</si>
  <si>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</si>
  <si>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</si>
  <si>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</si>
  <si>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</si>
  <si>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</si>
  <si>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</si>
  <si>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</si>
  <si>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</si>
  <si>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</si>
  <si>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</si>
  <si>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</si>
  <si>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</si>
  <si>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</si>
  <si>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</si>
  <si>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</si>
  <si>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</si>
  <si>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</si>
  <si>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</si>
  <si>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</si>
  <si>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</si>
  <si>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</si>
  <si>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</si>
  <si>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</si>
  <si>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</si>
  <si>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</si>
  <si>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</si>
  <si>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</si>
  <si>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</si>
  <si>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</si>
  <si>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</si>
  <si>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</si>
  <si>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</si>
  <si>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</si>
  <si>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</si>
  <si>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</si>
  <si>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</si>
  <si>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</si>
  <si>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</si>
  <si>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</si>
  <si>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</si>
  <si>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</si>
  <si>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</si>
  <si>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</si>
  <si>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</si>
  <si>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</si>
  <si>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</si>
  <si>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</si>
  <si>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</si>
  <si>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</si>
  <si>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</si>
  <si>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</si>
  <si>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</si>
  <si>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</si>
  <si>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</si>
  <si>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</si>
  <si>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</si>
  <si>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</si>
  <si>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</si>
  <si>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</si>
  <si>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</si>
  <si>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</si>
  <si>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</si>
  <si>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</si>
  <si>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</si>
  <si>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</si>
  <si>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</si>
  <si>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</si>
  <si>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</si>
  <si>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</si>
  <si>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</si>
  <si>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</si>
  <si>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</si>
  <si>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</si>
  <si>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</si>
  <si>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</si>
  <si>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</si>
  <si>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</si>
  <si>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</si>
  <si>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</si>
  <si>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</si>
  <si>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</si>
  <si>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</si>
  <si>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</si>
  <si>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</si>
  <si>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</si>
  <si>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</si>
  <si>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</si>
  <si>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</si>
  <si>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</si>
  <si>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</si>
  <si>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</si>
  <si>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</si>
  <si>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</si>
  <si>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</si>
  <si>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</si>
  <si>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</si>
  <si>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</si>
  <si>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</si>
  <si>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</si>
  <si>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</si>
  <si>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</si>
  <si>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</si>
  <si>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</si>
  <si>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</si>
  <si>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</si>
  <si>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</si>
  <si>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</si>
  <si>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</si>
  <si>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</si>
  <si>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</si>
  <si>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</si>
  <si>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</si>
  <si>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</si>
  <si>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</si>
  <si>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</si>
  <si>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</si>
  <si>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</si>
  <si>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</si>
  <si>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</si>
  <si>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</si>
  <si>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</si>
  <si>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</si>
  <si>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</si>
  <si>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</si>
  <si>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</si>
  <si>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</si>
  <si>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</si>
  <si>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</si>
  <si>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</si>
  <si>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</si>
  <si>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</si>
  <si>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</si>
  <si>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</si>
  <si>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</si>
  <si>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</si>
  <si>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</si>
  <si>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</si>
  <si>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</si>
  <si>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</si>
  <si>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</si>
  <si>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</si>
  <si>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</si>
  <si>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</si>
  <si>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</si>
  <si>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</si>
  <si>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</si>
  <si>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</si>
  <si>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</si>
  <si>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</si>
  <si>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</si>
  <si>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</si>
  <si>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</si>
  <si>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</si>
  <si>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</si>
  <si>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</si>
  <si>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</si>
  <si>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</si>
  <si>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</si>
  <si>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</si>
  <si>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</si>
  <si>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</si>
  <si>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</si>
  <si>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</si>
  <si>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</si>
  <si>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</si>
  <si>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</si>
  <si>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</si>
  <si>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</si>
  <si>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</si>
  <si>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</si>
  <si>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</si>
  <si>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</si>
  <si>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</si>
  <si>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</si>
  <si>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</si>
  <si>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</si>
  <si>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</si>
  <si>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</si>
  <si>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</si>
  <si>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</si>
  <si>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</si>
  <si>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</si>
  <si>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</si>
  <si>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</si>
  <si>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</si>
  <si>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</si>
  <si>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</si>
  <si>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</si>
  <si>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</si>
  <si>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</si>
  <si>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</si>
  <si>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</si>
  <si>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</si>
  <si>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</si>
  <si>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</si>
  <si>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</si>
  <si>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</si>
  <si>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</si>
  <si>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</si>
  <si>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</si>
  <si>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</si>
  <si>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</si>
  <si>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</si>
  <si>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</si>
  <si>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</si>
  <si>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</si>
  <si>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</si>
  <si>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</si>
  <si>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</si>
  <si>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</si>
  <si>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</si>
  <si>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</si>
  <si>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</si>
  <si>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</si>
  <si>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</si>
  <si>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</si>
  <si>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</si>
  <si>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</si>
  <si>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</si>
  <si>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</si>
  <si>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</si>
  <si>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</si>
  <si>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</si>
  <si>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</si>
  <si>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</si>
  <si>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</si>
  <si>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</si>
  <si>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</si>
  <si>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</si>
  <si>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</si>
  <si>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</si>
  <si>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</si>
  <si>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</si>
  <si>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</si>
  <si>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</si>
  <si>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</si>
  <si>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</si>
  <si>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</si>
  <si>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</si>
  <si>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</si>
  <si>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</si>
  <si>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</si>
  <si>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</si>
  <si>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</si>
  <si>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</si>
  <si>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</si>
  <si>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</si>
  <si>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</si>
  <si>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</si>
  <si>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</si>
  <si>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</si>
  <si>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</si>
  <si>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</si>
  <si>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</si>
  <si>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</si>
  <si>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</si>
  <si>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</si>
  <si>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</si>
  <si>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</si>
  <si>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</si>
  <si>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</si>
  <si>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</si>
  <si>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</si>
  <si>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</si>
  <si>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</si>
  <si>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</si>
  <si>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</si>
  <si>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</si>
  <si>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</si>
  <si>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</si>
  <si>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</si>
  <si>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</si>
  <si>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</si>
  <si>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</si>
  <si>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</si>
  <si>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</si>
  <si>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</si>
  <si>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</si>
  <si>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</si>
  <si>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</si>
  <si>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</si>
  <si>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</si>
  <si>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</si>
  <si>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</si>
  <si>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</si>
  <si>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</si>
  <si>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</si>
  <si>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</si>
  <si>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</si>
  <si>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</si>
  <si>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</si>
  <si>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</si>
  <si>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</si>
  <si>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</si>
  <si>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</si>
  <si>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</si>
  <si>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</si>
  <si>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</si>
  <si>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</si>
  <si>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</si>
  <si>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</si>
  <si>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</si>
  <si>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</si>
  <si>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</si>
  <si>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</si>
  <si>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</si>
  <si>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</si>
  <si>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</si>
  <si>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</si>
  <si>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</si>
  <si>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</si>
  <si>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</si>
  <si>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</si>
  <si>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</si>
  <si>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</si>
  <si>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</si>
  <si>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</si>
  <si>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</si>
  <si>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</si>
  <si>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</si>
  <si>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</si>
  <si>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</si>
  <si>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</si>
  <si>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</si>
  <si>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</si>
  <si>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</si>
  <si>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</si>
  <si>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</si>
  <si>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</si>
  <si>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</si>
  <si>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</si>
  <si>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</si>
  <si>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</si>
  <si>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</si>
  <si>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</si>
  <si>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</si>
  <si>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</si>
  <si>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</si>
  <si>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</si>
  <si>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</si>
  <si>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</si>
  <si>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</si>
  <si>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</si>
  <si>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</si>
  <si>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</si>
  <si>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</si>
  <si>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</si>
  <si>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</si>
  <si>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</si>
  <si>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</si>
  <si>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</si>
  <si>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</si>
  <si>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</si>
  <si>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</si>
  <si>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</si>
  <si>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</si>
  <si>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</si>
  <si>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</si>
  <si>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</si>
  <si>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</si>
  <si>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</si>
  <si>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</si>
  <si>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</si>
  <si>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</si>
  <si>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</si>
  <si>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</si>
  <si>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</si>
  <si>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</si>
  <si>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</si>
  <si>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</si>
  <si>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</si>
  <si>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</si>
  <si>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</si>
  <si>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</si>
  <si>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</si>
  <si>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</si>
  <si>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</si>
  <si>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</si>
  <si>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</si>
  <si>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</si>
  <si>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</si>
  <si>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</si>
  <si>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</si>
  <si>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</si>
  <si>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</si>
  <si>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</si>
  <si>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</si>
  <si>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</si>
  <si>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</si>
  <si>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</si>
  <si>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</si>
  <si>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</si>
  <si>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</si>
  <si>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</si>
  <si>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</si>
  <si>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</si>
  <si>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</si>
  <si>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</si>
  <si>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</si>
  <si>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</si>
  <si>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</si>
  <si>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</si>
  <si>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</si>
  <si>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</si>
  <si>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</si>
  <si>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</si>
  <si>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</si>
  <si>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</si>
  <si>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</si>
  <si>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</si>
  <si>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</si>
  <si>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</si>
  <si>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</si>
  <si>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</si>
  <si>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</si>
  <si>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</si>
  <si>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</si>
  <si>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</si>
  <si>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</si>
  <si>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</si>
  <si>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</si>
  <si>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</si>
  <si>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</si>
  <si>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</si>
  <si>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</si>
  <si>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</si>
  <si>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</si>
  <si>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</si>
  <si>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</si>
  <si>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</si>
  <si>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</si>
  <si>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</si>
  <si>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</si>
  <si>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</si>
  <si>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</si>
  <si>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</si>
  <si>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</si>
  <si>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</si>
  <si>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</si>
  <si>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</si>
  <si>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</si>
  <si>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</si>
  <si>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</si>
  <si>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</si>
  <si>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</si>
  <si>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</si>
  <si>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</si>
  <si>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</si>
  <si>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</si>
  <si>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</si>
  <si>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</si>
  <si>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</si>
  <si>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</si>
  <si>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</si>
  <si>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</si>
  <si>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</si>
  <si>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</si>
  <si>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</si>
  <si>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</si>
  <si>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</si>
  <si>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</si>
  <si>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</si>
  <si>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</si>
  <si>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</si>
  <si>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</si>
  <si>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</si>
  <si>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</si>
  <si>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</si>
  <si>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</si>
  <si>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</si>
  <si>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</si>
  <si>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</si>
  <si>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</si>
  <si>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</si>
  <si>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</si>
  <si>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</si>
  <si>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</si>
  <si>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</si>
  <si>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</si>
  <si>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</si>
  <si>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</si>
  <si>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</si>
  <si>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</si>
  <si>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</si>
  <si>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</si>
  <si>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</si>
  <si>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</si>
  <si>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</si>
  <si>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</si>
  <si>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</si>
  <si>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</si>
  <si>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</si>
  <si>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</si>
  <si>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</si>
  <si>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</si>
  <si>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</si>
  <si>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</si>
  <si>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</si>
  <si>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</si>
  <si>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</si>
  <si>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</si>
  <si>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</si>
  <si>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</si>
  <si>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</si>
  <si>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</si>
  <si>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</si>
  <si>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</si>
  <si>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</si>
  <si>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</si>
  <si>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</si>
  <si>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</si>
  <si>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</si>
  <si>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</si>
  <si>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</si>
  <si>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</si>
  <si>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</si>
  <si>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</si>
  <si>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</si>
  <si>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</si>
  <si>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</si>
  <si>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</si>
  <si>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</si>
  <si>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</si>
  <si>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</si>
  <si>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</si>
  <si>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</si>
  <si>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</si>
  <si>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</si>
  <si>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</si>
  <si>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</si>
  <si>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</si>
  <si>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</si>
  <si>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</si>
  <si>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</si>
  <si>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</si>
  <si>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</si>
  <si>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</si>
  <si>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</si>
  <si>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</si>
  <si>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</si>
  <si>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</si>
  <si>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</si>
  <si>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</si>
  <si>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</si>
  <si>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</si>
  <si>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</si>
  <si>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</si>
  <si>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</si>
  <si>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</si>
  <si>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</si>
  <si>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</si>
  <si>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</si>
  <si>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</si>
  <si>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</si>
  <si>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</si>
  <si>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</si>
  <si>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</si>
  <si>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</si>
  <si>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</si>
  <si>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</si>
  <si>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</si>
  <si>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</si>
  <si>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</si>
  <si>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</si>
  <si>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</si>
  <si>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</si>
  <si>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</si>
  <si>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</si>
  <si>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</si>
  <si>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</si>
  <si>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</si>
  <si>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</si>
  <si>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</si>
  <si>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</si>
  <si>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</si>
  <si>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</si>
  <si>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</si>
  <si>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</si>
  <si>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</si>
  <si>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</si>
  <si>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</si>
  <si>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</si>
  <si>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</si>
  <si>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</si>
  <si>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</si>
  <si>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</si>
  <si>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</si>
  <si>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</si>
  <si>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</si>
  <si>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</si>
  <si>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</si>
  <si>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</si>
  <si>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</si>
  <si>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</si>
  <si>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</si>
  <si>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</si>
  <si>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</si>
  <si>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</si>
  <si>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</si>
  <si>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</si>
  <si>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</si>
  <si>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</si>
  <si>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</si>
  <si>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</si>
  <si>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</si>
  <si>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</si>
  <si>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</si>
  <si>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</si>
  <si>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</si>
  <si>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</si>
  <si>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</si>
  <si>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</si>
  <si>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</si>
  <si>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</si>
  <si>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</si>
  <si>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</si>
  <si>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</si>
  <si>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</si>
  <si>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</si>
  <si>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</si>
  <si>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</si>
  <si>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</si>
  <si>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</si>
  <si>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</si>
  <si>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</si>
  <si>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</si>
  <si>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</si>
  <si>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</si>
  <si>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</si>
  <si>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</si>
  <si>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</si>
  <si>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</si>
  <si>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</si>
  <si>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</si>
  <si>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</si>
  <si>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</si>
  <si>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</si>
  <si>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</si>
  <si>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</si>
  <si>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</si>
  <si>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</si>
  <si>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</si>
  <si>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</si>
  <si>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</si>
  <si>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</si>
  <si>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</si>
  <si>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</si>
  <si>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</si>
  <si>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</si>
  <si>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</si>
  <si>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</si>
  <si>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</si>
  <si>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</si>
  <si>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</si>
  <si>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</si>
  <si>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</si>
  <si>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</si>
  <si>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</si>
  <si>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</si>
  <si>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</si>
  <si>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</si>
  <si>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</si>
  <si>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</si>
  <si>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</si>
  <si>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</si>
  <si>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</si>
  <si>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</si>
  <si>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</si>
  <si>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</si>
  <si>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</si>
  <si>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</si>
  <si>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</si>
  <si>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</si>
  <si>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</si>
  <si>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</si>
  <si>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</si>
  <si>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</si>
  <si>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</si>
  <si>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</si>
  <si>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</si>
  <si>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</si>
  <si>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</si>
  <si>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</si>
  <si>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</si>
  <si>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</si>
  <si>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</si>
  <si>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</si>
  <si>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</si>
  <si>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</si>
  <si>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</si>
  <si>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</si>
  <si>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</si>
  <si>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</si>
  <si>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</si>
  <si>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</si>
  <si>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</si>
  <si>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</si>
  <si>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</si>
  <si>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</si>
  <si>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</si>
  <si>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</si>
  <si>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</si>
  <si>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</si>
  <si>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</si>
  <si>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</si>
  <si>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</si>
  <si>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</si>
  <si>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</si>
  <si>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</si>
  <si>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</si>
  <si>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</si>
  <si>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</si>
  <si>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</si>
  <si>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</si>
  <si>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</si>
  <si>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</si>
  <si>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</si>
  <si>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</si>
  <si>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</si>
  <si>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</si>
  <si>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</si>
  <si>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</si>
  <si>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</si>
  <si>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</si>
  <si>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</si>
  <si>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</si>
  <si>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</si>
  <si>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</si>
  <si>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</si>
  <si>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</si>
  <si>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</si>
  <si>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</si>
  <si>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</si>
  <si>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</si>
  <si>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</si>
  <si>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</si>
  <si>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</si>
  <si>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</si>
  <si>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</si>
  <si>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</si>
  <si>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</si>
  <si>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</si>
  <si>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</si>
  <si>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</si>
  <si>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</si>
  <si>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</si>
  <si>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</si>
  <si>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</si>
  <si>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</si>
  <si>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</si>
  <si>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</si>
  <si>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</si>
  <si>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</si>
  <si>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</si>
  <si>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</si>
  <si>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</si>
  <si>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</si>
  <si>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</si>
  <si>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</si>
  <si>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</si>
  <si>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</si>
  <si>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</si>
  <si>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</si>
  <si>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</si>
  <si>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</si>
  <si>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</si>
  <si>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</si>
  <si>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</si>
  <si>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</si>
  <si>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</si>
  <si>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</si>
  <si>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</si>
  <si>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</si>
  <si>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</si>
  <si>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</si>
  <si>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</si>
  <si>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</si>
  <si>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</si>
  <si>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</si>
  <si>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</si>
  <si>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</si>
  <si>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</si>
  <si>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</si>
  <si>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</si>
  <si>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</si>
  <si>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</si>
  <si>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</si>
  <si>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</si>
  <si>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</si>
  <si>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</si>
  <si>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</si>
  <si>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</si>
  <si>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</si>
  <si>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</si>
  <si>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</si>
  <si>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</si>
  <si>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</si>
  <si>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</si>
  <si>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</si>
  <si>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</si>
  <si>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</si>
  <si>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</si>
  <si>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</si>
  <si>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</si>
  <si>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</si>
  <si>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</si>
  <si>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</si>
  <si>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</si>
  <si>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</si>
  <si>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</si>
  <si>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</si>
  <si>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</si>
  <si>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</si>
  <si>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</si>
  <si>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</si>
  <si>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</si>
  <si>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</si>
  <si>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</si>
  <si>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</si>
  <si>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</si>
  <si>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</si>
  <si>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</si>
  <si>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</si>
  <si>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</si>
  <si>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</si>
  <si>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</si>
  <si>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</si>
  <si>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</si>
  <si>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</si>
  <si>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</si>
  <si>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</si>
  <si>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</si>
  <si>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</si>
  <si>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</si>
  <si>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</si>
  <si>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</si>
  <si>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</si>
  <si>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</si>
  <si>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</si>
  <si>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</si>
  <si>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</si>
  <si>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</si>
  <si>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</si>
  <si>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</si>
  <si>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</si>
  <si>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</si>
  <si>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</si>
  <si>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</si>
  <si>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</si>
  <si>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</si>
  <si>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</si>
  <si>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</si>
  <si>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</si>
  <si>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</si>
  <si>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</si>
  <si>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</si>
  <si>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</si>
  <si>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</si>
  <si>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</si>
  <si>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</si>
  <si>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</si>
  <si>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</si>
  <si>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</si>
  <si>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</si>
  <si>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</si>
  <si>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</si>
  <si>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</si>
  <si>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</si>
  <si>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</si>
  <si>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</si>
  <si>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</si>
  <si>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</si>
  <si>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</si>
  <si>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</si>
  <si>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</si>
  <si>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</si>
  <si>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</si>
  <si>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</si>
  <si>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</si>
  <si>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</si>
  <si>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</si>
  <si>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</si>
  <si>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</si>
  <si>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</si>
  <si>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</si>
  <si>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</si>
  <si>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</si>
  <si>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</si>
  <si>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</si>
  <si>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</si>
  <si>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</si>
  <si>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</si>
  <si>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</si>
  <si>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</si>
  <si>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</si>
  <si>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</si>
  <si>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</si>
  <si>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</si>
  <si>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</si>
  <si>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</si>
  <si>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</si>
  <si>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</si>
  <si>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</si>
  <si>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</si>
  <si>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</si>
  <si>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</si>
  <si>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</si>
  <si>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</si>
  <si>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</si>
  <si>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</si>
  <si>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</si>
  <si>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</si>
  <si>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</si>
  <si>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</si>
  <si>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</si>
  <si>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</si>
  <si>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</si>
  <si>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</si>
  <si>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</si>
  <si>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</si>
  <si>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</si>
  <si>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</si>
  <si>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</si>
  <si>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</si>
  <si>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</si>
  <si>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</si>
  <si>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</si>
  <si>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</si>
  <si>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</si>
  <si>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</si>
  <si>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</si>
  <si>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</si>
  <si>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</si>
  <si>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</si>
  <si>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</si>
  <si>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</si>
  <si>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</si>
  <si>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</si>
  <si>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</si>
  <si>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</si>
  <si>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</si>
  <si>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</si>
  <si>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</si>
  <si>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</si>
  <si>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</si>
  <si>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</si>
  <si>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</si>
  <si>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</si>
  <si>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</si>
  <si>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</si>
  <si>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</si>
  <si>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</si>
  <si>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</si>
  <si>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</si>
  <si>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</si>
  <si>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</si>
  <si>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</si>
  <si>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</si>
  <si>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</si>
  <si>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</si>
  <si>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</si>
  <si>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</si>
  <si>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</si>
  <si>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</si>
  <si>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</si>
  <si>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</si>
  <si>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</si>
  <si>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</si>
  <si>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</si>
  <si>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</si>
  <si>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</si>
  <si>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</si>
  <si>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</si>
  <si>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</si>
  <si>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</si>
  <si>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</si>
  <si>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</si>
  <si>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</si>
  <si>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</si>
  <si>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</si>
  <si>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</si>
  <si>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</si>
  <si>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</si>
  <si>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</si>
  <si>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</si>
  <si>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</si>
  <si>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</si>
  <si>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</si>
  <si>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</si>
  <si>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</si>
  <si>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</si>
  <si>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</si>
  <si>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</si>
  <si>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</si>
  <si>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</si>
  <si>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</si>
  <si>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</si>
  <si>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</si>
  <si>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</si>
  <si>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</si>
  <si>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</si>
  <si>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</si>
  <si>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</si>
  <si>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</si>
  <si>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</si>
  <si>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</si>
  <si>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</si>
  <si>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</si>
  <si>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</si>
  <si>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</si>
  <si>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</si>
  <si>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</si>
  <si>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</si>
  <si>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</si>
  <si>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</si>
  <si>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</si>
  <si>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</si>
  <si>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</si>
  <si>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</si>
  <si>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</si>
  <si>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</si>
  <si>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</si>
  <si>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</si>
  <si>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</si>
  <si>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</si>
  <si>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</si>
  <si>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</si>
  <si>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</si>
  <si>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</si>
  <si>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</si>
  <si>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</si>
  <si>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</si>
  <si>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</si>
  <si>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</si>
  <si>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</si>
  <si>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</si>
  <si>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</si>
  <si>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</si>
  <si>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</si>
  <si>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</si>
  <si>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</si>
  <si>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</si>
  <si>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</si>
  <si>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</si>
  <si>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</si>
  <si>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</si>
  <si>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</si>
  <si>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</si>
  <si>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</si>
  <si>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</si>
  <si>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</si>
  <si>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</si>
  <si>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</si>
  <si>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</si>
  <si>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</si>
  <si>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</si>
  <si>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</si>
  <si>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</si>
  <si>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</si>
  <si>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</si>
  <si>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</si>
  <si>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</si>
  <si>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</si>
  <si>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</si>
  <si>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</si>
  <si>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</si>
  <si>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</si>
  <si>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</si>
  <si>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</si>
  <si>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</si>
  <si>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</si>
  <si>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</si>
  <si>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</si>
  <si>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</si>
  <si>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</si>
  <si>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</si>
  <si>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</si>
  <si>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</si>
  <si>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</si>
  <si>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</si>
  <si>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</si>
  <si>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</si>
  <si>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</si>
  <si>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</si>
  <si>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</si>
  <si>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</si>
  <si>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</si>
  <si>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</si>
  <si>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</si>
  <si>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</si>
  <si>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</si>
  <si>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</si>
  <si>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</si>
  <si>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</si>
  <si>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</si>
  <si>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</si>
  <si>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</si>
  <si>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</si>
  <si>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</si>
  <si>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</si>
  <si>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</si>
  <si>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</si>
  <si>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</si>
  <si>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</si>
  <si>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</si>
  <si>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</si>
  <si>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</si>
  <si>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</si>
  <si>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</si>
  <si>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</si>
  <si>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</si>
  <si>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</si>
  <si>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</si>
  <si>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</si>
  <si>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</si>
  <si>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</si>
  <si>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</si>
  <si>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</si>
  <si>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</si>
  <si>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</si>
  <si>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</si>
  <si>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</si>
  <si>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</si>
  <si>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</si>
  <si>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</si>
  <si>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</si>
  <si>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</si>
  <si>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</si>
  <si>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</si>
  <si>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</si>
  <si>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</si>
  <si>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</si>
  <si>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</si>
  <si>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</si>
  <si>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</si>
  <si>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</si>
  <si>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</si>
  <si>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</si>
  <si>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</si>
  <si>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</si>
  <si>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</si>
  <si>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</si>
  <si>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</si>
  <si>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</si>
  <si>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</si>
  <si>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</si>
  <si>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</si>
  <si>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</si>
  <si>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</si>
  <si>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</si>
  <si>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</si>
  <si>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</si>
  <si>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</si>
  <si>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</si>
  <si>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</si>
  <si>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</si>
  <si>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</si>
  <si>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</si>
  <si>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</si>
  <si>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</si>
  <si>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</si>
  <si>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</si>
  <si>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</si>
  <si>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</si>
  <si>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</si>
  <si>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</si>
  <si>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</si>
  <si>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</si>
  <si>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</si>
  <si>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</si>
  <si>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</si>
  <si>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</si>
  <si>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</si>
  <si>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</si>
  <si>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</si>
  <si>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</si>
  <si>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</si>
  <si>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</si>
  <si>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</si>
  <si>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</si>
  <si>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</si>
  <si>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</si>
  <si>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</si>
  <si>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</si>
  <si>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</si>
  <si>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</si>
  <si>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</si>
  <si>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</si>
  <si>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</si>
  <si>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</si>
  <si>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</si>
  <si>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</si>
  <si>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</si>
  <si>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</si>
  <si>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</si>
  <si>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</si>
  <si>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</si>
  <si>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</si>
  <si>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</si>
  <si>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</si>
  <si>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</si>
  <si>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</si>
  <si>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</si>
  <si>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</si>
  <si>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</si>
  <si>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</si>
  <si>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</si>
  <si>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</si>
  <si>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</si>
  <si>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</si>
  <si>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</si>
  <si>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</si>
  <si>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</si>
  <si>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</si>
  <si>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</si>
  <si>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</si>
  <si>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</si>
  <si>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</si>
  <si>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</si>
  <si>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</si>
  <si>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</si>
  <si>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</si>
  <si>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</si>
  <si>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</si>
  <si>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</si>
  <si>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</si>
  <si>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</si>
  <si>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</si>
  <si>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</si>
  <si>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</si>
  <si>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</si>
  <si>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</si>
  <si>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</si>
  <si>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</si>
  <si>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</si>
  <si>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</si>
  <si>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</si>
  <si>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</si>
  <si>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</si>
  <si>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</si>
  <si>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</si>
  <si>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</si>
  <si>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</si>
  <si>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</si>
  <si>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</si>
  <si>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</si>
  <si>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</si>
  <si>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</si>
  <si>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</si>
  <si>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</si>
  <si>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</si>
  <si>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</si>
  <si>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</si>
  <si>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</si>
  <si>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</si>
  <si>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</si>
  <si>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</si>
  <si>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</si>
  <si>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</si>
  <si>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</si>
  <si>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</si>
  <si>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</si>
  <si>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</si>
  <si>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</si>
  <si>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</si>
  <si>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</si>
  <si>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</si>
  <si>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</si>
  <si>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</si>
  <si>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</si>
  <si>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</si>
  <si>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</si>
  <si>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</si>
  <si>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</si>
  <si>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</si>
  <si>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</si>
  <si>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</si>
  <si>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</si>
  <si>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</si>
  <si>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</si>
  <si>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</si>
  <si>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</si>
  <si>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</si>
  <si>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</si>
  <si>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</si>
  <si>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</si>
  <si>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</si>
  <si>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</si>
  <si>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</si>
  <si>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</si>
  <si>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</si>
  <si>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</si>
  <si>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</si>
  <si>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</si>
  <si>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</si>
  <si>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</si>
  <si>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</si>
  <si>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</si>
  <si>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</si>
  <si>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</si>
  <si>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</si>
  <si>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</si>
  <si>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</si>
  <si>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</si>
  <si>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</si>
  <si>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</si>
  <si>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</si>
  <si>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</si>
  <si>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</si>
  <si>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</si>
  <si>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</si>
  <si>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</si>
  <si>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</si>
  <si>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</si>
  <si>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</si>
  <si>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</si>
  <si>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</si>
  <si>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</si>
  <si>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</si>
  <si>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</si>
  <si>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</si>
  <si>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</si>
  <si>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</si>
  <si>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</si>
  <si>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</si>
  <si>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</si>
  <si>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</si>
  <si>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</si>
  <si>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</si>
  <si>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</si>
  <si>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</si>
  <si>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</si>
  <si>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</si>
  <si>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</si>
  <si>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</si>
  <si>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</si>
  <si>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</si>
  <si>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</si>
  <si>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</si>
  <si>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</si>
  <si>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</si>
  <si>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</si>
  <si>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</si>
  <si>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</si>
  <si>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</si>
  <si>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</si>
  <si>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</si>
  <si>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</si>
  <si>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</si>
  <si>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</si>
  <si>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</si>
  <si>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</si>
  <si>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</si>
  <si>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</si>
  <si>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</si>
  <si>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</si>
  <si>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</si>
  <si>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</si>
  <si>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</si>
  <si>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</si>
  <si>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</si>
  <si>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</si>
  <si>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</si>
  <si>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</si>
  <si>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</si>
  <si>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</si>
  <si>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</si>
  <si>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</si>
  <si>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</si>
  <si>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</si>
  <si>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</si>
  <si>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</si>
  <si>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</si>
  <si>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</si>
  <si>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</si>
  <si>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</si>
  <si>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</si>
  <si>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</si>
  <si>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</si>
  <si>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</si>
  <si>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</si>
  <si>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</si>
  <si>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</si>
  <si>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</si>
  <si>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</si>
  <si>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</si>
  <si>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</si>
  <si>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</si>
  <si>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</si>
  <si>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</si>
  <si>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</si>
  <si>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</si>
  <si>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</si>
  <si>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</si>
  <si>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</si>
  <si>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</si>
  <si>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</si>
  <si>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</si>
  <si>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</si>
  <si>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</si>
  <si>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</si>
  <si>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</si>
  <si>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</si>
  <si>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</si>
  <si>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</si>
  <si>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</si>
  <si>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</si>
  <si>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</si>
  <si>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</si>
  <si>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</si>
  <si>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</si>
  <si>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</si>
  <si>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</si>
  <si>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</si>
  <si>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</si>
  <si>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</si>
  <si>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</si>
  <si>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</si>
  <si>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</si>
  <si>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</si>
  <si>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</si>
  <si>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</si>
  <si>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</si>
  <si>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</si>
  <si>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</si>
  <si>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</si>
  <si>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</si>
  <si>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</si>
  <si>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</si>
  <si>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</si>
  <si>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</si>
  <si>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</si>
  <si>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</si>
  <si>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</si>
  <si>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</si>
  <si>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</si>
  <si>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</si>
  <si>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</si>
  <si>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</si>
  <si>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</si>
  <si>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</si>
  <si>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</si>
  <si>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</si>
  <si>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</si>
  <si>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</si>
  <si>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</si>
  <si>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</si>
  <si>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</si>
  <si>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</si>
  <si>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</si>
  <si>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</si>
  <si>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</si>
  <si>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</si>
  <si>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</si>
  <si>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</si>
  <si>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</si>
  <si>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</si>
  <si>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</si>
  <si>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</si>
  <si>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</si>
  <si>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</si>
  <si>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</si>
  <si>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</si>
  <si>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</si>
  <si>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</si>
  <si>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</si>
  <si>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</si>
  <si>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</si>
  <si>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</si>
  <si>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</si>
  <si>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</si>
  <si>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</si>
  <si>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</si>
  <si>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</si>
  <si>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</si>
  <si>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</si>
  <si>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</si>
  <si>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</si>
  <si>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</si>
  <si>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</si>
  <si>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</si>
  <si>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</si>
  <si>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</si>
  <si>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</si>
  <si>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</si>
  <si>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</si>
  <si>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</si>
  <si>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</si>
  <si>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</si>
  <si>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</si>
  <si>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</si>
  <si>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</si>
  <si>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</si>
  <si>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</si>
  <si>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</si>
  <si>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</si>
  <si>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</si>
  <si>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</si>
  <si>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</si>
  <si>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</si>
  <si>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</si>
  <si>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</si>
  <si>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</si>
  <si>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</si>
  <si>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</si>
  <si>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</si>
  <si>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</si>
  <si>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</si>
  <si>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</si>
  <si>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</si>
  <si>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</si>
  <si>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</si>
  <si>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</si>
  <si>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</si>
  <si>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</si>
  <si>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</si>
  <si>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</si>
  <si>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</si>
  <si>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</si>
  <si>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</si>
  <si>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</si>
  <si>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</si>
  <si>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</si>
  <si>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</si>
  <si>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</si>
  <si>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</si>
  <si>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</si>
  <si>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</si>
  <si>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</si>
  <si>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</si>
  <si>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</si>
  <si>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</si>
  <si>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</si>
  <si>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</si>
  <si>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</si>
  <si>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</si>
  <si>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</si>
  <si>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</si>
  <si>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</si>
  <si>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</si>
  <si>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</si>
  <si>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</si>
  <si>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</si>
  <si>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</si>
  <si>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</si>
  <si>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</si>
  <si>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</si>
  <si>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</si>
  <si>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</si>
  <si>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</si>
  <si>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</si>
  <si>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</si>
  <si>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</si>
  <si>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</si>
  <si>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</si>
  <si>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</si>
  <si>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</si>
  <si>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</si>
  <si>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</si>
  <si>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</si>
  <si>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</si>
  <si>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</si>
  <si>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</si>
  <si>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</si>
  <si>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</si>
  <si>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</si>
  <si>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</si>
  <si>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</si>
  <si>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</si>
  <si>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</si>
  <si>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</si>
  <si>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</si>
  <si>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</si>
  <si>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</si>
  <si>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</si>
  <si>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</si>
  <si>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</si>
  <si>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</si>
  <si>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</si>
  <si>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</si>
  <si>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</si>
  <si>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</si>
  <si>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</si>
  <si>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</si>
  <si>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</si>
  <si>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</si>
  <si>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</si>
  <si>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</si>
  <si>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</si>
  <si>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</si>
  <si>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</si>
  <si>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</si>
  <si>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</si>
  <si>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</si>
  <si>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</si>
  <si>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</si>
  <si>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</si>
  <si>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</si>
  <si>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</si>
  <si>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</si>
  <si>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</si>
  <si>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</si>
  <si>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</si>
  <si>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</si>
  <si>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</si>
  <si>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</si>
  <si>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</si>
  <si>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</si>
  <si>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</si>
  <si>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</si>
  <si>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</si>
  <si>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</si>
  <si>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</si>
  <si>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</si>
  <si>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</si>
  <si>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</si>
  <si>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</si>
  <si>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</si>
  <si>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</si>
  <si>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</si>
  <si>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</si>
  <si>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</si>
  <si>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</si>
  <si>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</si>
  <si>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</si>
  <si>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</si>
  <si>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</si>
  <si>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</si>
  <si>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</si>
  <si>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</si>
  <si>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</si>
  <si>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</si>
  <si>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</si>
  <si>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</si>
  <si>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</si>
  <si>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</si>
  <si>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</si>
  <si>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</si>
  <si>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</si>
  <si>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</si>
  <si>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</si>
  <si>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</si>
  <si>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</si>
  <si>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</si>
  <si>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</si>
  <si>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</si>
  <si>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</si>
  <si>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</si>
  <si>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</si>
  <si>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</si>
  <si>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</si>
  <si>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</si>
  <si>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</si>
  <si>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</si>
  <si>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</si>
  <si>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</si>
  <si>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</si>
  <si>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</si>
  <si>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</si>
  <si>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</si>
  <si>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</si>
  <si>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</si>
  <si>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</si>
  <si>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</si>
  <si>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</si>
  <si>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</si>
  <si>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</si>
  <si>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</si>
  <si>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</si>
  <si>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</si>
  <si>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</si>
  <si>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</si>
  <si>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</si>
  <si>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</si>
  <si>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</si>
  <si>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</si>
  <si>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</si>
  <si>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</si>
  <si>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</si>
  <si>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</si>
  <si>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</si>
  <si>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</si>
  <si>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</si>
  <si>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</si>
  <si>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</si>
  <si>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</si>
  <si>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</si>
  <si>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</si>
  <si>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</si>
  <si>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</si>
  <si>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</si>
  <si>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</si>
  <si>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</si>
  <si>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</si>
  <si>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</si>
  <si>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</si>
  <si>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</si>
  <si>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</si>
  <si>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</si>
  <si>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</si>
  <si>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</si>
  <si>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</si>
  <si>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</si>
  <si>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</si>
  <si>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</si>
  <si>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</si>
  <si>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</si>
  <si>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</si>
  <si>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</si>
  <si>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</si>
  <si>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</si>
  <si>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</si>
  <si>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</si>
  <si>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</si>
  <si>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</si>
  <si>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</si>
  <si>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</si>
  <si>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</si>
  <si>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</si>
  <si>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</si>
  <si>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</si>
  <si>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</si>
  <si>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</si>
  <si>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</si>
  <si>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</si>
  <si>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</si>
  <si>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</si>
  <si>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</si>
  <si>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</si>
  <si>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</si>
  <si>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</si>
  <si>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</si>
  <si>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</si>
  <si>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</si>
  <si>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</si>
  <si>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</si>
  <si>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</si>
  <si>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</si>
  <si>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</si>
  <si>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</si>
  <si>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</si>
  <si>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</si>
  <si>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</si>
  <si>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</si>
  <si>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</si>
  <si>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</si>
  <si>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</si>
  <si>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</si>
  <si>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</si>
  <si>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</si>
  <si>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</si>
  <si>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</si>
  <si>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</si>
  <si>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</si>
  <si>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</si>
  <si>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</si>
  <si>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</si>
  <si>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</si>
  <si>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</si>
  <si>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</si>
  <si>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</si>
  <si>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</si>
  <si>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</si>
  <si>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</si>
  <si>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</si>
  <si>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</si>
  <si>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</si>
  <si>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</si>
  <si>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</si>
  <si>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</si>
  <si>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</si>
  <si>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</si>
  <si>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</si>
  <si>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</si>
  <si>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</si>
  <si>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</si>
  <si>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</si>
  <si>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</si>
  <si>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</si>
  <si>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</si>
  <si>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</si>
  <si>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</si>
  <si>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</si>
  <si>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</si>
  <si>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</si>
  <si>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</si>
  <si>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</si>
  <si>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</si>
  <si>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</si>
  <si>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</si>
  <si>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</si>
  <si>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</si>
  <si>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</si>
  <si>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</si>
  <si>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</si>
  <si>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</si>
  <si>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</si>
  <si>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</si>
  <si>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</si>
  <si>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</si>
  <si>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</si>
  <si>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</si>
  <si>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</si>
  <si>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</si>
  <si>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</si>
  <si>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</si>
  <si>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</si>
  <si>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</si>
  <si>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</si>
  <si>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</si>
  <si>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</si>
  <si>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</si>
  <si>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</si>
  <si>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</si>
  <si>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</si>
  <si>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</si>
  <si>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</si>
  <si>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</si>
  <si>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</si>
  <si>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</si>
  <si>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</si>
  <si>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</si>
  <si>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</si>
  <si>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</si>
  <si>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</si>
  <si>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</si>
  <si>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</si>
  <si>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</si>
  <si>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</si>
  <si>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</si>
  <si>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</si>
  <si>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</si>
  <si>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</si>
  <si>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</si>
  <si>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</si>
  <si>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</si>
  <si>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</si>
  <si>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</si>
  <si>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</si>
  <si>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</si>
  <si>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</si>
  <si>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</si>
  <si>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</si>
  <si>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</si>
  <si>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</si>
  <si>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</si>
  <si>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</si>
  <si>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</si>
  <si>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</si>
  <si>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</si>
  <si>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</si>
  <si>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</si>
  <si>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</si>
  <si>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</si>
  <si>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</si>
  <si>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</si>
  <si>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</si>
  <si>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</si>
  <si>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</si>
  <si>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</si>
  <si>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</si>
  <si>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</si>
  <si>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</si>
  <si>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</si>
  <si>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</si>
  <si>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</si>
  <si>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</si>
  <si>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</si>
  <si>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</si>
  <si>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</si>
  <si>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</si>
  <si>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</si>
  <si>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</si>
  <si>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</si>
  <si>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</si>
  <si>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</si>
  <si>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</si>
  <si>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</si>
  <si>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</si>
  <si>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</si>
  <si>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</si>
  <si>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</si>
  <si>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</si>
  <si>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</si>
  <si>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</si>
  <si>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</si>
  <si>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</si>
  <si>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</si>
  <si>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</si>
  <si>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</si>
  <si>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</si>
  <si>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</si>
  <si>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</si>
  <si>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</si>
  <si>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</si>
  <si>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</si>
  <si>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</si>
  <si>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</si>
  <si>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</si>
  <si>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</si>
  <si>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</si>
  <si>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</si>
  <si>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</si>
  <si>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</si>
  <si>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</si>
  <si>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</si>
  <si>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</si>
  <si>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</si>
  <si>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</si>
  <si>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</si>
  <si>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</si>
  <si>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</si>
  <si>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</si>
  <si>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</si>
  <si>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</si>
  <si>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</si>
  <si>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</si>
  <si>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</si>
  <si>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</si>
  <si>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</si>
  <si>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</si>
  <si>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</si>
  <si>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</si>
  <si>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</si>
  <si>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</si>
  <si>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</si>
  <si>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</si>
  <si>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</si>
  <si>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</si>
  <si>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</si>
  <si>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</si>
  <si>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</si>
  <si>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</si>
  <si>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</si>
  <si>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</si>
  <si>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</si>
  <si>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</si>
  <si>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</si>
  <si>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</si>
  <si>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</si>
  <si>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</si>
  <si>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</si>
  <si>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</si>
  <si>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</si>
  <si>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</si>
  <si>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</si>
  <si>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</si>
  <si>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</si>
  <si>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</si>
  <si>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</si>
  <si>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</si>
  <si>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</si>
  <si>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</si>
  <si>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</si>
  <si>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</si>
  <si>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</si>
  <si>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</si>
  <si>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</si>
  <si>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</si>
  <si>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</si>
  <si>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</si>
  <si>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</si>
  <si>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</si>
  <si>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</si>
  <si>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</si>
  <si>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</si>
  <si>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</si>
  <si>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</si>
  <si>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</si>
  <si>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</si>
  <si>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</si>
  <si>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</si>
  <si>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</si>
  <si>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</si>
  <si>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</si>
  <si>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</si>
  <si>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</si>
  <si>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</si>
  <si>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</si>
  <si>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</si>
  <si>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</si>
  <si>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</si>
  <si>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</si>
  <si>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</si>
  <si>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</si>
  <si>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</si>
  <si>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</si>
  <si>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</si>
  <si>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</si>
  <si>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</si>
  <si>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</si>
  <si>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</si>
  <si>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</si>
  <si>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</si>
  <si>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</si>
  <si>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</si>
  <si>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</si>
  <si>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</si>
  <si>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</si>
  <si>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</si>
  <si>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</si>
  <si>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</si>
  <si>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</si>
  <si>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</si>
  <si>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</si>
  <si>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</si>
  <si>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</si>
  <si>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</si>
  <si>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</si>
  <si>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</si>
  <si>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</si>
  <si>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</si>
  <si>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</si>
  <si>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</si>
  <si>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</si>
  <si>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</si>
  <si>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</si>
  <si>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</si>
  <si>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</si>
  <si>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</si>
  <si>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</si>
  <si>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</si>
  <si>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</si>
  <si>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</si>
  <si>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</si>
  <si>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</si>
  <si>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</si>
  <si>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</si>
  <si>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</si>
  <si>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</si>
  <si>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</si>
  <si>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</si>
  <si>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</si>
  <si>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</si>
  <si>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</si>
  <si>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</si>
  <si>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</si>
  <si>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</si>
  <si>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</si>
  <si>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</si>
  <si>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</si>
  <si>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</si>
  <si>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</si>
  <si>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</si>
  <si>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</si>
  <si>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</si>
  <si>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</si>
  <si>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</si>
  <si>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</si>
  <si>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</si>
  <si>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</si>
  <si>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</si>
  <si>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</si>
  <si>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</si>
  <si>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</si>
  <si>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</si>
  <si>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</si>
  <si>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</si>
  <si>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</si>
  <si>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</si>
  <si>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</si>
  <si>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</si>
  <si>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</si>
  <si>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</si>
  <si>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</si>
  <si>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</si>
  <si>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</si>
  <si>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</si>
  <si>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</si>
  <si>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</si>
  <si>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</si>
  <si>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</si>
  <si>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</si>
  <si>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</si>
  <si>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</si>
  <si>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</si>
  <si>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</si>
  <si>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</si>
  <si>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</si>
  <si>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</si>
  <si>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</si>
  <si>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</si>
  <si>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</si>
  <si>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</si>
  <si>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</si>
  <si>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</si>
  <si>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</si>
  <si>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</si>
  <si>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</si>
  <si>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</si>
  <si>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</si>
  <si>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</si>
  <si>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</si>
  <si>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</si>
  <si>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</si>
  <si>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</si>
  <si>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</si>
  <si>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</si>
  <si>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</si>
  <si>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</si>
  <si>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</si>
  <si>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</si>
  <si>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</si>
  <si>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</si>
  <si>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</si>
  <si>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</si>
  <si>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</si>
  <si>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</si>
  <si>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</si>
  <si>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</si>
  <si>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</si>
  <si>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</si>
  <si>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</si>
  <si>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</si>
  <si>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</si>
  <si>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</si>
  <si>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</si>
  <si>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</si>
  <si>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</si>
  <si>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</si>
  <si>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</si>
  <si>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</si>
  <si>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</si>
  <si>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</si>
  <si>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</si>
  <si>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</si>
  <si>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</si>
  <si>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</si>
  <si>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</si>
  <si>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</si>
  <si>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</si>
  <si>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</si>
  <si>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</si>
  <si>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</si>
  <si>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</si>
  <si>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</si>
  <si>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</si>
  <si>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</si>
  <si>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</si>
  <si>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</si>
  <si>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</si>
  <si>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</si>
  <si>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</si>
  <si>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</si>
  <si>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</si>
  <si>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</si>
  <si>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</si>
  <si>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</si>
  <si>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</si>
  <si>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</si>
  <si>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</si>
  <si>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</si>
  <si>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</si>
  <si>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</si>
  <si>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</si>
  <si>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</si>
  <si>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</si>
  <si>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</si>
  <si>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</si>
  <si>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</si>
  <si>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</si>
  <si>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</si>
  <si>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</si>
  <si>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</si>
  <si>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</si>
  <si>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</si>
  <si>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</si>
  <si>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</si>
  <si>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</si>
  <si>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</si>
  <si>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</si>
  <si>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</si>
  <si>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</si>
  <si>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</si>
  <si>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</si>
  <si>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</si>
  <si>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</si>
  <si>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</si>
  <si>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</si>
  <si>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</si>
  <si>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</si>
  <si>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</si>
  <si>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</si>
  <si>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</si>
  <si>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</si>
  <si>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</si>
  <si>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</si>
  <si>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</si>
  <si>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</si>
  <si>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</si>
  <si>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</si>
  <si>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</si>
  <si>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</si>
  <si>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</si>
  <si>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</si>
  <si>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</si>
  <si>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</si>
  <si>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</si>
  <si>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</si>
  <si>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</si>
  <si>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</si>
  <si>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</si>
  <si>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</si>
  <si>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</si>
  <si>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</si>
  <si>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</si>
  <si>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</si>
  <si>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</si>
  <si>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</si>
  <si>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</si>
  <si>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</si>
  <si>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</si>
  <si>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</si>
  <si>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</si>
  <si>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</si>
  <si>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</si>
  <si>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</si>
  <si>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</si>
  <si>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</si>
  <si>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</si>
  <si>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</si>
  <si>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</si>
  <si>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</si>
  <si>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</si>
  <si>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</si>
  <si>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</si>
  <si>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</si>
  <si>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</si>
  <si>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</si>
  <si>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</si>
  <si>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</si>
  <si>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</si>
  <si>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</si>
  <si>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</si>
  <si>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</si>
  <si>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</si>
  <si>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</si>
  <si>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</si>
  <si>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</si>
  <si>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</si>
  <si>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</si>
  <si>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</si>
  <si>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</si>
  <si>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</si>
  <si>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</si>
  <si>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</si>
  <si>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</si>
  <si>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</si>
  <si>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</si>
  <si>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</si>
  <si>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</si>
  <si>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</si>
  <si>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</si>
  <si>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</si>
  <si>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</si>
  <si>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</si>
  <si>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</si>
  <si>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</si>
  <si>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</si>
  <si>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</si>
  <si>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</si>
  <si>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</si>
  <si>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</si>
  <si>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</si>
  <si>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</si>
  <si>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</si>
  <si>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</si>
  <si>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</si>
  <si>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</si>
  <si>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</si>
  <si>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</si>
  <si>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</si>
  <si>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</si>
  <si>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</si>
  <si>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</si>
  <si>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</si>
  <si>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</si>
  <si>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</si>
  <si>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</si>
  <si>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</si>
  <si>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</si>
  <si>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</si>
  <si>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</si>
  <si>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</si>
  <si>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</si>
  <si>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</si>
  <si>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</si>
  <si>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</si>
  <si>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</si>
  <si>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</si>
  <si>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</si>
  <si>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</si>
  <si>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</si>
  <si>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</si>
  <si>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</si>
  <si>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</si>
  <si>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</si>
  <si>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</si>
  <si>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</si>
  <si>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</si>
  <si>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</si>
  <si>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</si>
  <si>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</si>
  <si>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</si>
  <si>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</si>
  <si>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</si>
  <si>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</si>
  <si>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</si>
  <si>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</si>
  <si>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</si>
  <si>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</si>
  <si>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</si>
  <si>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</si>
  <si>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</si>
  <si>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</si>
  <si>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</si>
  <si>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</si>
  <si>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</si>
  <si>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</si>
  <si>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</si>
  <si>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</si>
  <si>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</si>
  <si>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</si>
  <si>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</si>
  <si>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</si>
  <si>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</si>
  <si>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</si>
  <si>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</si>
  <si>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</si>
  <si>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</si>
  <si>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</si>
  <si>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</si>
  <si>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</si>
  <si>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</si>
  <si>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</si>
  <si>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</si>
  <si>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</si>
  <si>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</si>
  <si>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</si>
  <si>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</si>
  <si>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</si>
  <si>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</si>
  <si>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</si>
  <si>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</si>
  <si>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</si>
  <si>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</si>
  <si>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</si>
  <si>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</si>
  <si>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</si>
  <si>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</si>
  <si>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</si>
  <si>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</si>
  <si>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</si>
  <si>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</si>
  <si>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</si>
  <si>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</si>
  <si>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</si>
  <si>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</si>
  <si>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</si>
  <si>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</si>
  <si>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</si>
  <si>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</si>
  <si>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</si>
  <si>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</si>
  <si>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</si>
  <si>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</si>
  <si>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</si>
  <si>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</si>
  <si>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</si>
  <si>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</si>
  <si>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</si>
  <si>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</si>
  <si>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</si>
  <si>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</si>
  <si>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</si>
  <si>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</si>
  <si>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</si>
  <si>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</si>
  <si>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</si>
  <si>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</si>
  <si>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</si>
  <si>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</si>
  <si>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</si>
  <si>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</si>
  <si>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</si>
  <si>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</si>
  <si>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</si>
  <si>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</si>
  <si>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</si>
  <si>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</si>
  <si>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</si>
  <si>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</si>
  <si>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</si>
  <si>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</si>
  <si>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</si>
  <si>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</si>
  <si>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</si>
  <si>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</si>
  <si>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</si>
  <si>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</si>
  <si>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</si>
  <si>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</si>
  <si>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</si>
  <si>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</si>
  <si>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</si>
  <si>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</si>
  <si>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</si>
  <si>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</si>
  <si>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</si>
  <si>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</si>
  <si>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</si>
  <si>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</si>
  <si>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</si>
  <si>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</si>
  <si>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</si>
  <si>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</si>
  <si>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</si>
  <si>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</si>
  <si>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</si>
  <si>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</si>
  <si>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</si>
  <si>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</si>
  <si>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</si>
  <si>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</si>
  <si>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</si>
  <si>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</si>
  <si>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</si>
  <si>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</si>
  <si>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</si>
  <si>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</si>
  <si>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</si>
  <si>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</si>
  <si>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</si>
  <si>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</si>
  <si>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</si>
  <si>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</si>
  <si>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</si>
  <si>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</si>
  <si>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</si>
  <si>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</si>
  <si>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</si>
  <si>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</si>
  <si>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</si>
  <si>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</si>
  <si>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</si>
  <si>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</si>
  <si>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</si>
  <si>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</si>
  <si>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</si>
  <si>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</si>
  <si>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</si>
  <si>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</si>
  <si>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</si>
  <si>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</si>
  <si>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</si>
  <si>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</si>
  <si>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</si>
  <si>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</si>
  <si>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</si>
  <si>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</si>
  <si>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</si>
  <si>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</si>
  <si>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</si>
  <si>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</si>
  <si>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</si>
  <si>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</si>
  <si>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</si>
  <si>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</si>
  <si>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</si>
  <si>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</si>
  <si>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</si>
  <si>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</si>
  <si>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</si>
  <si>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</si>
  <si>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</si>
  <si>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</si>
  <si>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</si>
  <si>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</si>
  <si>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</si>
  <si>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</si>
  <si>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</si>
  <si>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</si>
  <si>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</si>
  <si>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</si>
  <si>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</si>
  <si>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</si>
  <si>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</si>
  <si>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</si>
  <si>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</si>
  <si>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</si>
  <si>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</si>
  <si>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</si>
  <si>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</si>
  <si>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</si>
  <si>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</si>
  <si>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</si>
  <si>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</si>
  <si>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</si>
  <si>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</si>
  <si>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</si>
  <si>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</si>
  <si>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</si>
  <si>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</si>
  <si>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</si>
  <si>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</si>
  <si>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</si>
  <si>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</si>
  <si>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</si>
  <si>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</si>
  <si>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</si>
  <si>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</si>
  <si>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</si>
  <si>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</si>
  <si>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</si>
  <si>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</si>
  <si>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</si>
  <si>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</si>
  <si>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</si>
  <si>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</si>
  <si>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</si>
  <si>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</si>
  <si>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</si>
  <si>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</si>
  <si>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</si>
  <si>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</si>
  <si>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</si>
  <si>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</si>
  <si>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</si>
  <si>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</si>
  <si>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</si>
  <si>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</si>
  <si>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</si>
  <si>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</si>
  <si>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</si>
  <si>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</si>
  <si>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</si>
  <si>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</si>
  <si>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</si>
  <si>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</si>
  <si>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</si>
  <si>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</si>
  <si>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</si>
  <si>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</si>
  <si>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</si>
  <si>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</si>
  <si>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</si>
  <si>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</si>
  <si>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</si>
  <si>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</si>
  <si>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</si>
  <si>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</si>
  <si>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</si>
  <si>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</si>
  <si>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</si>
  <si>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</si>
  <si>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</si>
  <si>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</si>
  <si>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</si>
  <si>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</si>
  <si>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</si>
  <si>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</si>
  <si>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</si>
  <si>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</si>
  <si>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</si>
  <si>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</si>
  <si>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</si>
  <si>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</si>
  <si>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</si>
  <si>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</si>
  <si>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</si>
  <si>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</si>
  <si>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</si>
  <si>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</si>
  <si>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</si>
  <si>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</si>
  <si>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</si>
  <si>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</si>
  <si>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</si>
  <si>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</si>
  <si>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</si>
  <si>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</si>
  <si>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</si>
  <si>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</si>
  <si>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</si>
  <si>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</si>
  <si>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</si>
  <si>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</si>
  <si>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</si>
  <si>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</si>
  <si>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</si>
  <si>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</si>
  <si>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</si>
  <si>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</si>
  <si>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</si>
  <si>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</si>
  <si>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</si>
  <si>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</si>
  <si>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</si>
  <si>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</si>
  <si>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</si>
  <si>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</si>
  <si>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</si>
  <si>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</si>
  <si>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</si>
  <si>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</si>
  <si>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</si>
  <si>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</si>
  <si>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</si>
  <si>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</si>
  <si>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</si>
  <si>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</si>
  <si>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</si>
  <si>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</si>
  <si>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</si>
  <si>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</si>
  <si>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</si>
  <si>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</si>
  <si>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</si>
  <si>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</si>
  <si>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</si>
  <si>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</si>
  <si>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</si>
  <si>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</si>
  <si>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</si>
  <si>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</si>
  <si>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</si>
  <si>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</si>
  <si>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</si>
  <si>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</si>
  <si>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</si>
  <si>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</si>
  <si>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</si>
  <si>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</si>
  <si>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</si>
  <si>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</si>
  <si>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</si>
  <si>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</si>
  <si>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</si>
  <si>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</si>
  <si>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</si>
  <si>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</si>
  <si>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</si>
  <si>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</si>
  <si>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</si>
  <si>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</si>
  <si>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</si>
  <si>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</si>
  <si>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</si>
  <si>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</si>
  <si>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</si>
  <si>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</si>
  <si>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</si>
  <si>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</si>
  <si>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</si>
  <si>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</si>
  <si>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</si>
  <si>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</si>
  <si>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</si>
  <si>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</si>
  <si>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</si>
  <si>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</si>
  <si>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</si>
  <si>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</si>
  <si>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</si>
  <si>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</si>
  <si>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</si>
  <si>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</si>
  <si>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</si>
  <si>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</si>
  <si>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</si>
  <si>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</si>
  <si>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</si>
  <si>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</si>
  <si>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</si>
  <si>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</si>
  <si>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</si>
  <si>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</si>
  <si>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</si>
  <si>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</si>
  <si>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</si>
  <si>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</si>
  <si>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</si>
  <si>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</si>
  <si>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</si>
  <si>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</si>
  <si>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</si>
  <si>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</si>
  <si>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</si>
  <si>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</si>
  <si>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</si>
  <si>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</si>
  <si>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</si>
  <si>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</si>
  <si>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</si>
  <si>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</si>
  <si>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</si>
  <si>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</si>
  <si>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</si>
  <si>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</si>
  <si>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</si>
  <si>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</si>
  <si>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</si>
  <si>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</si>
  <si>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</si>
  <si>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</si>
  <si>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</si>
  <si>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</si>
  <si>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</si>
  <si>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</si>
  <si>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</si>
  <si>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</si>
  <si>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</si>
  <si>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</si>
  <si>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</si>
  <si>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</si>
  <si>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</si>
  <si>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</si>
  <si>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</si>
  <si>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</si>
  <si>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</si>
  <si>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</si>
  <si>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</si>
  <si>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</si>
  <si>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</si>
  <si>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</si>
  <si>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</si>
  <si>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</si>
  <si>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</si>
  <si>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</si>
  <si>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</si>
  <si>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</si>
  <si>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</si>
  <si>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</si>
  <si>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</si>
  <si>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</si>
  <si>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</si>
  <si>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</si>
  <si>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</si>
  <si>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</si>
  <si>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</si>
  <si>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</si>
  <si>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</si>
  <si>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</si>
  <si>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</si>
  <si>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</si>
  <si>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</si>
  <si>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</si>
  <si>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</si>
  <si>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</si>
  <si>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</si>
  <si>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</si>
  <si>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</si>
  <si>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</si>
  <si>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</si>
  <si>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</si>
  <si>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</si>
  <si>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</si>
  <si>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</si>
  <si>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</si>
  <si>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</si>
  <si>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</si>
  <si>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</si>
  <si>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</si>
  <si>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</si>
  <si>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</si>
  <si>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</si>
  <si>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</si>
  <si>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</si>
  <si>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</si>
  <si>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</si>
  <si>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</si>
  <si>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</si>
  <si>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</si>
  <si>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</si>
  <si>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</si>
  <si>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</si>
  <si>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</si>
  <si>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</si>
  <si>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</si>
  <si>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</si>
  <si>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</si>
  <si>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</si>
  <si>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</si>
  <si>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</si>
  <si>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</si>
  <si>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</si>
  <si>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</si>
  <si>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</si>
  <si>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</si>
  <si>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</si>
  <si>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</si>
  <si>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</si>
  <si>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</si>
  <si>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</si>
  <si>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</si>
  <si>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</si>
  <si>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</si>
  <si>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</si>
  <si>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</si>
  <si>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</si>
  <si>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</si>
  <si>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</si>
  <si>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</si>
  <si>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</si>
  <si>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</si>
  <si>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</si>
  <si>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</si>
  <si>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</si>
  <si>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</si>
  <si>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</si>
  <si>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</si>
  <si>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</si>
  <si>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</si>
  <si>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</si>
  <si>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</si>
  <si>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</si>
  <si>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</si>
  <si>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</si>
  <si>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</si>
  <si>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</si>
  <si>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</si>
  <si>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</si>
  <si>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</si>
  <si>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</si>
  <si>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</si>
  <si>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</si>
  <si>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</si>
  <si>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</si>
  <si>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</si>
  <si>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</si>
  <si>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</si>
  <si>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</si>
  <si>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</si>
  <si>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</si>
  <si>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</si>
  <si>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</si>
  <si>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</si>
  <si>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</si>
  <si>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</si>
  <si>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</si>
  <si>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</si>
  <si>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</si>
  <si>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</si>
  <si>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</si>
  <si>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</si>
  <si>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</si>
  <si>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</si>
  <si>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</si>
  <si>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</si>
  <si>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</si>
  <si>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</si>
  <si>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</si>
  <si>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</si>
  <si>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</si>
  <si>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</si>
  <si>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</si>
  <si>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</si>
  <si>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</si>
  <si>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</si>
  <si>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</si>
  <si>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</si>
  <si>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</si>
  <si>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</si>
  <si>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</si>
  <si>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</si>
  <si>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</si>
  <si>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</si>
  <si>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</si>
  <si>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</si>
  <si>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</si>
  <si>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</si>
  <si>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</si>
  <si>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</si>
  <si>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</si>
  <si>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</si>
  <si>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</si>
  <si>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</si>
  <si>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</si>
  <si>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</si>
  <si>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</si>
  <si>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</si>
  <si>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</si>
  <si>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</si>
  <si>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</si>
  <si>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</si>
  <si>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</si>
  <si>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</si>
  <si>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</si>
  <si>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</si>
  <si>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</si>
  <si>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</si>
  <si>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</si>
  <si>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</si>
  <si>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</si>
  <si>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</si>
  <si>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</si>
  <si>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</si>
  <si>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</si>
  <si>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</si>
  <si>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</si>
  <si>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</si>
  <si>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</si>
  <si>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</si>
  <si>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</si>
  <si>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</si>
  <si>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</si>
  <si>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</si>
  <si>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</si>
  <si>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</si>
  <si>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</si>
  <si>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</si>
  <si>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</si>
  <si>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</si>
  <si>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</si>
  <si>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</si>
  <si>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</si>
  <si>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</si>
  <si>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</si>
  <si>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</si>
  <si>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</si>
  <si>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</si>
  <si>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</si>
  <si>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</si>
  <si>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</si>
  <si>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</si>
  <si>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</si>
  <si>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</si>
  <si>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</si>
  <si>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</si>
  <si>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</si>
  <si>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</si>
  <si>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</si>
  <si>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</si>
  <si>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</si>
  <si>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</si>
  <si>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</si>
  <si>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</si>
  <si>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</si>
  <si>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</si>
  <si>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</si>
  <si>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</si>
  <si>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</si>
  <si>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</si>
  <si>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</si>
  <si>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</si>
  <si>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</si>
  <si>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</si>
  <si>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</si>
  <si>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</si>
  <si>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</si>
  <si>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</si>
  <si>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</si>
  <si>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</si>
  <si>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</si>
  <si>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</si>
  <si>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</si>
  <si>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</si>
  <si>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</si>
  <si>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</si>
  <si>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</si>
  <si>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</si>
  <si>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</si>
  <si>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</si>
  <si>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</si>
  <si>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</si>
  <si>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</si>
  <si>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</si>
  <si>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</si>
  <si>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</si>
  <si>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</si>
  <si>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</si>
  <si>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</si>
  <si>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</si>
  <si>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</si>
  <si>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</si>
  <si>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</si>
  <si>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</si>
  <si>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</si>
  <si>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</si>
  <si>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</si>
  <si>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</si>
  <si>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</si>
  <si>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</si>
  <si>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</si>
  <si>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</si>
  <si>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</si>
  <si>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</si>
  <si>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</si>
  <si>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</si>
  <si>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</si>
  <si>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</si>
  <si>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</si>
  <si>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</si>
  <si>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</si>
  <si>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</si>
  <si>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</si>
  <si>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</si>
  <si>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</si>
  <si>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</si>
  <si>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</si>
  <si>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</si>
  <si>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</si>
  <si>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</si>
  <si>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</si>
  <si>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</si>
  <si>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</si>
  <si>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</si>
  <si>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</si>
  <si>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</si>
  <si>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</si>
  <si>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</si>
  <si>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</si>
  <si>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</si>
  <si>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</si>
  <si>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</si>
  <si>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</si>
  <si>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</si>
  <si>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</si>
  <si>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</si>
  <si>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</si>
  <si>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</si>
  <si>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</si>
  <si>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</si>
  <si>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</si>
  <si>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</si>
  <si>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</si>
  <si>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</si>
  <si>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</si>
  <si>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</si>
  <si>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</si>
  <si>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</si>
  <si>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</si>
  <si>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</si>
  <si>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</si>
  <si>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</si>
  <si>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</si>
  <si>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</si>
  <si>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</si>
  <si>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</si>
  <si>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</si>
  <si>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</si>
  <si>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</si>
  <si>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</si>
  <si>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</si>
  <si>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</si>
  <si>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</si>
  <si>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</si>
  <si>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</si>
  <si>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</si>
  <si>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</si>
  <si>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</si>
  <si>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</si>
  <si>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</si>
  <si>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</si>
  <si>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</si>
  <si>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</si>
  <si>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</si>
  <si>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</si>
  <si>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</si>
  <si>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</si>
  <si>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</si>
  <si>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</si>
  <si>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</si>
  <si>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</si>
  <si>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</si>
  <si>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</si>
  <si>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</si>
  <si>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</si>
  <si>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</si>
  <si>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</si>
  <si>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</si>
  <si>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</si>
  <si>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</si>
  <si>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</si>
  <si>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</si>
  <si>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</si>
  <si>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</si>
  <si>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</si>
  <si>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</si>
  <si>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</si>
  <si>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</si>
  <si>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</si>
  <si>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</si>
  <si>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</si>
  <si>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</si>
  <si>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</si>
  <si>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</si>
  <si>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</si>
  <si>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</si>
  <si>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</si>
  <si>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</si>
  <si>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</si>
  <si>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</si>
  <si>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</si>
  <si>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</si>
  <si>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</si>
  <si>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</si>
  <si>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</si>
  <si>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</si>
  <si>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</si>
  <si>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</si>
  <si>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</si>
  <si>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</si>
  <si>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</si>
  <si>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</si>
  <si>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</si>
  <si>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</si>
  <si>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</si>
  <si>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</si>
  <si>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</si>
  <si>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</si>
  <si>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</si>
  <si>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</si>
  <si>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</si>
  <si>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</si>
  <si>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</si>
  <si>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</si>
  <si>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</si>
  <si>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</si>
  <si>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</si>
  <si>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</si>
  <si>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</si>
  <si>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</si>
  <si>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</si>
  <si>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</si>
  <si>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</si>
  <si>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</si>
  <si>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</si>
  <si>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</si>
  <si>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</si>
  <si>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</si>
  <si>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</si>
  <si>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</si>
  <si>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</si>
  <si>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</si>
  <si>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</si>
  <si>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</si>
  <si>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</si>
  <si>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</si>
  <si>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</si>
  <si>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</si>
  <si>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</si>
  <si>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</si>
  <si>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</si>
  <si>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</si>
  <si>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</si>
  <si>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</si>
  <si>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</si>
  <si>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</si>
  <si>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</si>
  <si>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</si>
  <si>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</si>
  <si>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</si>
  <si>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</si>
  <si>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</si>
  <si>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</si>
  <si>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</si>
  <si>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</si>
  <si>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</si>
  <si>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</si>
  <si>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</si>
  <si>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</si>
  <si>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</si>
  <si>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</si>
  <si>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</si>
  <si>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</si>
  <si>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</si>
  <si>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</si>
  <si>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</si>
  <si>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</si>
  <si>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</si>
  <si>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</si>
  <si>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</si>
  <si>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</si>
  <si>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</si>
  <si>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</si>
  <si>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</si>
  <si>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</si>
  <si>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</si>
  <si>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</si>
  <si>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</si>
  <si>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</si>
  <si>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</si>
  <si>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</si>
  <si>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</si>
  <si>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</si>
  <si>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</si>
  <si>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</si>
  <si>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</si>
  <si>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</si>
  <si>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</si>
  <si>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</si>
  <si>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</si>
  <si>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</si>
  <si>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</si>
  <si>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</si>
  <si>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</si>
  <si>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</si>
  <si>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</si>
  <si>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</si>
  <si>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</si>
  <si>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</si>
  <si>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</si>
  <si>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</si>
  <si>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</si>
  <si>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</si>
  <si>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</si>
  <si>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</si>
  <si>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</si>
  <si>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</si>
  <si>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</si>
  <si>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</si>
  <si>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</si>
  <si>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</si>
  <si>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</si>
  <si>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</si>
  <si>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</si>
  <si>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</si>
  <si>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</si>
  <si>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</si>
  <si>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</si>
  <si>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</si>
  <si>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</si>
  <si>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</si>
  <si>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</si>
  <si>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</si>
  <si>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</si>
  <si>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</si>
  <si>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</si>
  <si>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</si>
  <si>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</si>
  <si>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</si>
  <si>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</si>
  <si>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</si>
  <si>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</si>
  <si>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</si>
  <si>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</si>
  <si>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</si>
  <si>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</si>
  <si>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</si>
  <si>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</si>
  <si>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</si>
  <si>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</si>
  <si>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</si>
  <si>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</si>
  <si>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</si>
  <si>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</si>
  <si>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</si>
  <si>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</si>
  <si>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</si>
  <si>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</si>
  <si>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</si>
  <si>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</si>
  <si>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</si>
  <si>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</si>
  <si>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</si>
  <si>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</si>
  <si>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</si>
  <si>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</si>
  <si>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</si>
  <si>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</si>
  <si>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</si>
  <si>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</si>
  <si>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</si>
  <si>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</si>
  <si>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</si>
  <si>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</si>
  <si>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</si>
  <si>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</si>
  <si>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</si>
  <si>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</si>
  <si>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</si>
  <si>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</si>
  <si>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</si>
  <si>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</si>
  <si>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</si>
  <si>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</si>
  <si>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</si>
  <si>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</si>
  <si>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</si>
  <si>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</si>
  <si>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</si>
  <si>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</si>
  <si>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</si>
  <si>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</si>
  <si>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</si>
  <si>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</si>
  <si>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</si>
  <si>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</si>
  <si>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</si>
  <si>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</si>
  <si>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</si>
  <si>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</si>
  <si>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</si>
  <si>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</si>
  <si>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</si>
  <si>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</si>
  <si>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</si>
  <si>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</si>
  <si>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</si>
  <si>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</si>
  <si>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</si>
  <si>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</si>
  <si>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</si>
  <si>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</si>
  <si>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</si>
  <si>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</si>
  <si>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</si>
  <si>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</si>
  <si>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</si>
  <si>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</si>
  <si>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</si>
  <si>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</si>
  <si>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</si>
  <si>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</si>
  <si>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</si>
  <si>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</si>
  <si>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</si>
  <si>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</si>
  <si>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</si>
  <si>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</si>
  <si>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</si>
  <si>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</si>
  <si>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</si>
  <si>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</si>
  <si>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</si>
  <si>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</si>
  <si>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</si>
  <si>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</si>
  <si>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</si>
  <si>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</si>
  <si>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</si>
  <si>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</si>
  <si>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</si>
  <si>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</si>
  <si>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</si>
  <si>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</si>
  <si>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</si>
  <si>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</si>
  <si>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</si>
  <si>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</si>
  <si>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</si>
  <si>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</si>
  <si>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</si>
  <si>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</si>
  <si>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</si>
  <si>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</si>
  <si>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</si>
  <si>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</si>
  <si>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</si>
  <si>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</si>
  <si>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</si>
  <si>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</si>
  <si>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</si>
  <si>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</si>
  <si>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</si>
  <si>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</si>
  <si>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</si>
  <si>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</si>
  <si>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</si>
  <si>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</si>
  <si>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</si>
  <si>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</si>
  <si>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</si>
  <si>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</si>
  <si>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</si>
  <si>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</si>
  <si>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</si>
  <si>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</si>
  <si>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</si>
  <si>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</si>
  <si>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</si>
  <si>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</si>
  <si>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</si>
  <si>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</si>
  <si>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</si>
  <si>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</si>
  <si>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</si>
  <si>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</si>
  <si>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</si>
  <si>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</si>
  <si>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</si>
  <si>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</si>
  <si>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</si>
  <si>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</si>
  <si>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</si>
  <si>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</si>
  <si>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</si>
  <si>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</si>
  <si>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</si>
  <si>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</si>
  <si>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</si>
  <si>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</si>
  <si>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</si>
  <si>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</si>
  <si>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</si>
  <si>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</si>
  <si>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</si>
  <si>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</si>
  <si>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</si>
  <si>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</si>
  <si>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</si>
  <si>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</si>
  <si>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</si>
  <si>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</si>
  <si>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</si>
  <si>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</si>
  <si>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</si>
  <si>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</si>
  <si>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</si>
  <si>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</si>
  <si>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</si>
  <si>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</si>
  <si>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</si>
  <si>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</si>
  <si>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</si>
  <si>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</si>
  <si>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</si>
  <si>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</si>
  <si>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</si>
  <si>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</si>
  <si>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</si>
  <si>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</si>
  <si>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</si>
  <si>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</si>
  <si>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</si>
  <si>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</si>
  <si>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</si>
  <si>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</si>
  <si>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</si>
  <si>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</si>
  <si>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</si>
  <si>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</si>
  <si>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</si>
  <si>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</si>
  <si>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</si>
  <si>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</si>
  <si>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</si>
  <si>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</si>
  <si>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</si>
  <si>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</si>
  <si>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</si>
  <si>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</si>
  <si>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</si>
  <si>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</si>
  <si>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</si>
  <si>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</si>
  <si>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</si>
  <si>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</si>
  <si>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</si>
  <si>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</si>
  <si>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</si>
  <si>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</si>
  <si>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</si>
  <si>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</si>
  <si>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</si>
  <si>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</si>
  <si>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</si>
  <si>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</si>
  <si>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</si>
  <si>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</si>
  <si>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</si>
  <si>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</si>
  <si>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</si>
  <si>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</si>
  <si>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</si>
  <si>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</si>
  <si>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</si>
  <si>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</si>
  <si>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</si>
  <si>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</si>
  <si>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</si>
  <si>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</si>
  <si>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</si>
  <si>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</si>
  <si>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</si>
  <si>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</si>
  <si>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</si>
  <si>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</si>
  <si>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</si>
  <si>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</si>
  <si>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</si>
  <si>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</si>
  <si>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</si>
  <si>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</si>
  <si>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</si>
  <si>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</si>
  <si>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</si>
  <si>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</si>
  <si>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</si>
  <si>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</si>
  <si>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</si>
  <si>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</si>
  <si>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</si>
  <si>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</si>
  <si>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</si>
  <si>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</si>
  <si>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</si>
  <si>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</si>
  <si>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</si>
  <si>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</si>
  <si>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</si>
  <si>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</si>
  <si>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</si>
  <si>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</si>
  <si>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</si>
  <si>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</si>
  <si>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</si>
  <si>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</si>
  <si>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</si>
  <si>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</si>
  <si>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</si>
  <si>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</si>
  <si>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</si>
  <si>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</si>
  <si>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</si>
  <si>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</si>
  <si>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</si>
  <si>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</si>
  <si>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</si>
  <si>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</si>
  <si>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</si>
  <si>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</si>
  <si>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</si>
  <si>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</si>
  <si>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</si>
  <si>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</si>
  <si>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</si>
  <si>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</si>
  <si>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</si>
  <si>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</si>
  <si>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</si>
  <si>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</si>
  <si>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</si>
  <si>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</si>
  <si>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</si>
  <si>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</si>
  <si>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</si>
  <si>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</si>
  <si>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</si>
  <si>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</si>
  <si>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</si>
  <si>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</si>
  <si>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</si>
  <si>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</si>
  <si>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</si>
  <si>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</si>
  <si>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</si>
  <si>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</si>
  <si>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</si>
  <si>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</si>
  <si>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</si>
  <si>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</si>
  <si>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</si>
  <si>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</si>
  <si>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</si>
  <si>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</si>
  <si>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</si>
  <si>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</si>
  <si>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</si>
  <si>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</si>
  <si>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</si>
  <si>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</si>
  <si>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</si>
  <si>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</si>
  <si>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</si>
  <si>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</si>
  <si>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</si>
  <si>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</si>
  <si>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</si>
  <si>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</si>
  <si>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</si>
  <si>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</si>
  <si>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</si>
  <si>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</si>
  <si>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</si>
  <si>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</si>
  <si>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</si>
  <si>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</si>
  <si>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</si>
  <si>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</si>
  <si>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</si>
  <si>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</si>
  <si>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</si>
  <si>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</si>
  <si>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</si>
  <si>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</si>
  <si>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</si>
  <si>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</si>
  <si>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</si>
  <si>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</si>
  <si>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</si>
  <si>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</si>
  <si>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</si>
  <si>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</si>
  <si>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</si>
  <si>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</si>
  <si>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</si>
  <si>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</si>
  <si>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</si>
  <si>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</si>
  <si>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</si>
  <si>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</si>
  <si>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</si>
  <si>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</si>
  <si>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</si>
  <si>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</si>
  <si>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</si>
  <si>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</si>
  <si>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</si>
  <si>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</si>
  <si>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</si>
  <si>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</si>
  <si>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</si>
  <si>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</si>
  <si>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</si>
  <si>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</si>
  <si>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</si>
  <si>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</si>
  <si>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</si>
  <si>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</si>
  <si>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</si>
  <si>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</si>
  <si>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</si>
  <si>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</si>
  <si>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</si>
  <si>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</si>
  <si>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</si>
  <si>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</si>
  <si>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</si>
  <si>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</si>
  <si>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</si>
  <si>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</si>
  <si>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</si>
  <si>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</si>
  <si>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</si>
  <si>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</si>
  <si>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</si>
  <si>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</si>
  <si>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</si>
  <si>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</si>
  <si>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</si>
  <si>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</si>
  <si>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</si>
  <si>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</si>
  <si>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</si>
  <si>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</si>
  <si>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</si>
  <si>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</si>
  <si>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</si>
  <si>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</si>
  <si>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</si>
  <si>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</si>
  <si>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</si>
  <si>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</si>
  <si>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</si>
  <si>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</si>
  <si>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</si>
  <si>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</si>
  <si>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</si>
  <si>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</si>
  <si>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</si>
  <si>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</si>
  <si>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</si>
  <si>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</si>
  <si>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</si>
  <si>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</si>
  <si>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</si>
  <si>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</si>
  <si>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</si>
  <si>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</si>
  <si>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</si>
  <si>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</si>
  <si>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</si>
  <si>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</si>
  <si>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</si>
  <si>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</si>
  <si>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</si>
  <si>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</si>
  <si>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</si>
  <si>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</si>
  <si>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</si>
  <si>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</si>
  <si>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</si>
  <si>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</si>
  <si>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</si>
  <si>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</si>
  <si>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</si>
  <si>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</si>
  <si>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</si>
  <si>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</si>
  <si>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</si>
  <si>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</si>
  <si>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</si>
  <si>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</si>
  <si>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</si>
  <si>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</si>
  <si>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</si>
  <si>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</si>
  <si>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</si>
  <si>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</si>
  <si>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</si>
  <si>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</si>
  <si>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</si>
  <si>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</si>
  <si>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</si>
  <si>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</si>
  <si>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</si>
  <si>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</si>
  <si>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</si>
  <si>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</si>
  <si>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</si>
  <si>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</si>
  <si>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</si>
  <si>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</si>
  <si>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</si>
  <si>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</si>
  <si>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</si>
  <si>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</si>
  <si>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</si>
  <si>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</si>
  <si>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</si>
  <si>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</si>
  <si>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</si>
  <si>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</si>
  <si>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</si>
  <si>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</si>
  <si>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</si>
  <si>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</si>
  <si>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</si>
  <si>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</si>
  <si>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</si>
  <si>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</si>
  <si>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</si>
  <si>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</si>
  <si>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</si>
  <si>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</si>
  <si>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</si>
  <si>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</si>
  <si>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</si>
  <si>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</si>
  <si>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</si>
  <si>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</si>
  <si>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</si>
  <si>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</si>
  <si>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</si>
  <si>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</si>
  <si>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</si>
  <si>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</si>
  <si>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</si>
  <si>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</si>
  <si>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</si>
  <si>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</si>
  <si>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</si>
  <si>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</si>
  <si>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</si>
  <si>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</si>
  <si>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</si>
  <si>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</si>
  <si>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</si>
  <si>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</si>
  <si>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</si>
  <si>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</si>
  <si>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</si>
  <si>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</si>
  <si>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</si>
  <si>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</si>
  <si>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</si>
  <si>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</si>
  <si>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</si>
  <si>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</si>
  <si>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</si>
  <si>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</si>
  <si>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</si>
  <si>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</si>
  <si>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</si>
  <si>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</si>
  <si>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</si>
  <si>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</si>
  <si>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</si>
  <si>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</si>
  <si>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</si>
  <si>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</si>
  <si>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</si>
  <si>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</si>
  <si>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</si>
  <si>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</si>
  <si>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</si>
  <si>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</si>
  <si>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</si>
  <si>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</si>
  <si>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</si>
  <si>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</si>
  <si>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</si>
  <si>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</si>
  <si>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</si>
  <si>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</si>
  <si>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</si>
  <si>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</si>
  <si>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</si>
  <si>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</si>
  <si>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</si>
  <si>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</si>
  <si>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</si>
  <si>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</si>
  <si>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</si>
  <si>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</si>
  <si>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</si>
  <si>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</si>
  <si>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</si>
  <si>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</si>
  <si>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</si>
  <si>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</si>
  <si>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</si>
  <si>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</si>
  <si>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</si>
  <si>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</si>
  <si>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</si>
  <si>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</si>
  <si>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</si>
  <si>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</si>
  <si>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</si>
  <si>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</si>
  <si>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</si>
  <si>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</si>
  <si>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</si>
  <si>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</si>
  <si>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</si>
  <si>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</si>
  <si>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</si>
  <si>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</si>
  <si>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</si>
  <si>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</si>
  <si>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</si>
  <si>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</si>
  <si>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</si>
  <si>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</si>
  <si>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</si>
  <si>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</si>
  <si>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</si>
  <si>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</si>
  <si>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</si>
  <si>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</si>
  <si>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</si>
  <si>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</si>
  <si>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</si>
  <si>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</si>
  <si>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</si>
  <si>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</si>
  <si>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</si>
  <si>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</si>
  <si>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</si>
  <si>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</si>
  <si>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</si>
  <si>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</si>
  <si>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</si>
  <si>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</si>
  <si>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</si>
  <si>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</si>
  <si>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</si>
  <si>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</si>
  <si>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</si>
  <si>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</si>
  <si>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</si>
  <si>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</si>
  <si>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</si>
  <si>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</si>
  <si>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</si>
  <si>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</si>
  <si>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</si>
  <si>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</si>
  <si>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</si>
  <si>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</si>
  <si>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</si>
  <si>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</si>
  <si>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</si>
  <si>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</si>
  <si>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</si>
  <si>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</si>
  <si>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</si>
  <si>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</si>
  <si>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</si>
  <si>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</si>
  <si>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</si>
  <si>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</si>
  <si>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</si>
  <si>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</si>
  <si>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</si>
  <si>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</si>
  <si>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</si>
  <si>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</si>
  <si>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</si>
  <si>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</si>
  <si>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</si>
  <si>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</si>
  <si>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</si>
  <si>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</si>
  <si>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</si>
  <si>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</si>
  <si>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</si>
  <si>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</si>
  <si>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</si>
  <si>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</si>
  <si>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</si>
  <si>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</si>
  <si>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</si>
  <si>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</si>
  <si>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</si>
  <si>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</si>
  <si>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</si>
  <si>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</si>
  <si>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</si>
  <si>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</si>
  <si>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</si>
  <si>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</si>
  <si>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</si>
  <si>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</si>
  <si>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</si>
  <si>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</si>
  <si>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</si>
  <si>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</si>
  <si>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</si>
  <si>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</si>
  <si>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</si>
  <si>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</si>
  <si>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</si>
  <si>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</si>
  <si>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</si>
  <si>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</si>
  <si>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</si>
  <si>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</si>
  <si>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</si>
  <si>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</si>
  <si>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</si>
  <si>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</si>
  <si>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</si>
  <si>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</si>
  <si>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</si>
  <si>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</si>
  <si>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</si>
  <si>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</si>
  <si>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</si>
  <si>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</si>
  <si>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</si>
  <si>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</si>
  <si>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</si>
  <si>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</si>
  <si>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</si>
  <si>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</si>
  <si>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</si>
  <si>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</si>
  <si>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</si>
  <si>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</si>
  <si>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</si>
  <si>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</si>
  <si>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</si>
  <si>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</si>
  <si>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</si>
  <si>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</si>
  <si>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</si>
  <si>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</si>
  <si>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</si>
  <si>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</si>
  <si>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</si>
  <si>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</si>
  <si>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</si>
  <si>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</si>
  <si>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</si>
  <si>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</si>
  <si>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</si>
  <si>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</si>
  <si>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</si>
  <si>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</si>
  <si>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</si>
  <si>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</si>
  <si>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</si>
  <si>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</si>
  <si>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</si>
  <si>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</si>
  <si>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</si>
  <si>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</si>
  <si>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</si>
  <si>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</si>
  <si>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</si>
  <si>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</si>
  <si>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</si>
  <si>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</si>
  <si>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</si>
  <si>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</si>
  <si>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</si>
  <si>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</si>
  <si>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</si>
  <si>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</si>
  <si>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</si>
  <si>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</si>
  <si>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</si>
  <si>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</si>
  <si>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</si>
  <si>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</si>
  <si>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</si>
  <si>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</si>
  <si>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</si>
  <si>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</si>
  <si>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</si>
  <si>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</si>
  <si>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</si>
  <si>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</si>
  <si>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</si>
  <si>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</si>
  <si>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</si>
  <si>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</si>
  <si>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</si>
  <si>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</si>
  <si>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</si>
  <si>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</si>
  <si>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</si>
  <si>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</si>
  <si>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</si>
  <si>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</si>
  <si>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</si>
  <si>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</si>
  <si>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</si>
  <si>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</si>
  <si>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</si>
  <si>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</si>
  <si>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</si>
  <si>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</si>
  <si>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</si>
  <si>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</si>
  <si>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</si>
  <si>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</si>
  <si>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</si>
  <si>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</si>
  <si>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</si>
  <si>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</si>
  <si>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</si>
  <si>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</si>
  <si>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</si>
  <si>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</si>
  <si>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</si>
  <si>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</si>
  <si>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</si>
  <si>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</si>
  <si>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</si>
  <si>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</si>
  <si>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</si>
  <si>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</si>
  <si>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</si>
  <si>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</si>
  <si>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</si>
  <si>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</si>
  <si>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</si>
  <si>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</si>
  <si>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</si>
  <si>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</si>
  <si>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</si>
  <si>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</si>
  <si>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</si>
  <si>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</si>
  <si>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</si>
  <si>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</si>
  <si>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</si>
  <si>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</si>
  <si>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</si>
  <si>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</si>
  <si>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</si>
  <si>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</si>
  <si>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</si>
  <si>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</si>
  <si>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</si>
  <si>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</si>
  <si>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</si>
  <si>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</si>
  <si>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</si>
  <si>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</si>
  <si>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</si>
  <si>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</si>
  <si>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</si>
  <si>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</si>
  <si>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</si>
  <si>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</si>
  <si>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</si>
  <si>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</si>
  <si>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</si>
  <si>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</si>
  <si>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</si>
  <si>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</si>
  <si>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</si>
  <si>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</si>
  <si>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</si>
  <si>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</si>
  <si>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</si>
  <si>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</si>
  <si>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</si>
  <si>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</si>
  <si>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</si>
  <si>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</si>
  <si>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</si>
  <si>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</si>
  <si>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</si>
  <si>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</si>
  <si>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</si>
  <si>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</si>
  <si>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</si>
  <si>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</si>
  <si>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</si>
  <si>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</si>
  <si>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</si>
  <si>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</si>
  <si>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</si>
  <si>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</si>
  <si>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</si>
  <si>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</si>
  <si>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</si>
  <si>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</si>
  <si>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</si>
  <si>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</si>
  <si>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</si>
  <si>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</si>
  <si>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</si>
  <si>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</si>
  <si>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</si>
  <si>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</si>
  <si>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</si>
  <si>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</si>
  <si>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</si>
  <si>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</si>
  <si>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</si>
  <si>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</si>
  <si>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</si>
  <si>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</si>
  <si>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</si>
  <si>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</si>
  <si>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</si>
  <si>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</si>
  <si>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</si>
  <si>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</si>
  <si>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</si>
  <si>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</si>
  <si>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</si>
  <si>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</si>
  <si>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</si>
  <si>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</si>
  <si>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</si>
  <si>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</si>
  <si>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</si>
  <si>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</si>
  <si>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</si>
  <si>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</si>
  <si>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</si>
  <si>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</si>
  <si>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</si>
  <si>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</si>
  <si>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</si>
  <si>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</si>
  <si>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</si>
  <si>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</si>
  <si>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</si>
  <si>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</si>
  <si>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</si>
  <si>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</si>
  <si>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</si>
  <si>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</si>
  <si>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</si>
  <si>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</si>
  <si>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</si>
  <si>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</si>
  <si>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</si>
  <si>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</si>
  <si>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</si>
  <si>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</si>
  <si>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</si>
  <si>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</si>
  <si>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</si>
  <si>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</si>
  <si>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</si>
  <si>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</si>
  <si>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</si>
  <si>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</si>
  <si>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</si>
  <si>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</si>
  <si>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</si>
  <si>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</si>
  <si>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</si>
  <si>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</si>
  <si>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</si>
  <si>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</si>
  <si>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</si>
  <si>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</si>
  <si>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</si>
  <si>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</si>
  <si>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</si>
  <si>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</si>
  <si>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</si>
  <si>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</si>
  <si>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</si>
  <si>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</si>
  <si>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</si>
  <si>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</si>
  <si>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</si>
  <si>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</si>
  <si>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</si>
  <si>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</si>
  <si>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</si>
  <si>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</si>
  <si>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</si>
  <si>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</si>
  <si>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</si>
  <si>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</si>
  <si>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</si>
  <si>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</si>
  <si>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</si>
  <si>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</si>
  <si>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</si>
  <si>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</si>
  <si>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</si>
  <si>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</si>
  <si>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</si>
  <si>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</si>
  <si>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</si>
  <si>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</si>
  <si>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</si>
  <si>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</si>
  <si>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</si>
  <si>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</si>
  <si>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</si>
  <si>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</si>
  <si>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</si>
  <si>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</si>
  <si>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</si>
  <si>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</si>
  <si>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</si>
  <si>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</si>
  <si>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</si>
  <si>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</si>
  <si>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</si>
  <si>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</si>
  <si>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</si>
  <si>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</si>
  <si>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</si>
  <si>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</si>
  <si>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</si>
  <si>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</si>
  <si>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</si>
  <si>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</si>
  <si>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</si>
  <si>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</si>
  <si>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</si>
  <si>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</si>
  <si>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</si>
  <si>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</si>
  <si>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</si>
  <si>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</si>
  <si>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</si>
  <si>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</si>
  <si>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</si>
  <si>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</si>
  <si>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</si>
  <si>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</si>
  <si>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</si>
  <si>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</si>
  <si>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</si>
  <si>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</si>
  <si>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</si>
  <si>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</si>
  <si>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</si>
  <si>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</si>
  <si>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</si>
  <si>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</si>
  <si>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</si>
  <si>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</si>
  <si>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</si>
  <si>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</si>
  <si>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</si>
  <si>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</si>
  <si>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</si>
  <si>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</si>
  <si>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</si>
  <si>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</si>
  <si>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</si>
  <si>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</si>
  <si>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</si>
  <si>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</si>
  <si>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</si>
  <si>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</si>
  <si>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</si>
  <si>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</si>
  <si>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</si>
  <si>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</si>
  <si>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</si>
  <si>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</si>
  <si>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</si>
  <si>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</si>
  <si>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</si>
  <si>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</si>
  <si>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</si>
  <si>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</si>
  <si>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</si>
  <si>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</si>
  <si>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</si>
  <si>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</si>
  <si>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</si>
  <si>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</si>
  <si>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</si>
  <si>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</si>
  <si>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</si>
  <si>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</si>
  <si>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</si>
  <si>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</si>
  <si>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</si>
  <si>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</si>
  <si>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</si>
  <si>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</si>
  <si>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</si>
  <si>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</si>
  <si>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</si>
  <si>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</si>
  <si>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</si>
  <si>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</si>
  <si>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</si>
  <si>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</si>
  <si>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</si>
  <si>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</si>
  <si>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</si>
  <si>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</si>
  <si>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</si>
  <si>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</si>
  <si>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</si>
  <si>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</si>
  <si>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</si>
  <si>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</si>
  <si>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</si>
  <si>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</si>
  <si>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</si>
  <si>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</si>
  <si>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</si>
  <si>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</si>
  <si>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</si>
  <si>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</si>
  <si>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</si>
  <si>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</si>
  <si>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</si>
  <si>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</si>
  <si>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</si>
  <si>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</si>
  <si>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</si>
  <si>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</si>
  <si>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</si>
  <si>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</si>
  <si>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</si>
  <si>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</si>
  <si>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</si>
  <si>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</si>
  <si>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</si>
  <si>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</si>
  <si>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</si>
  <si>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</si>
  <si>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</si>
  <si>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</si>
  <si>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</si>
  <si>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</si>
  <si>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</si>
  <si>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</si>
  <si>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</si>
  <si>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</si>
  <si>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</si>
  <si>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</si>
  <si>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</si>
  <si>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</si>
  <si>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</si>
  <si>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</si>
  <si>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</si>
  <si>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</si>
  <si>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</si>
  <si>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</si>
  <si>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</si>
  <si>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</si>
  <si>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</si>
  <si>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</si>
  <si>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</si>
  <si>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</si>
  <si>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</si>
  <si>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</si>
  <si>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</si>
  <si>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</si>
  <si>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</si>
  <si>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</si>
  <si>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</si>
  <si>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</si>
  <si>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</si>
  <si>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</si>
  <si>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</si>
  <si>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</si>
  <si>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</si>
  <si>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</si>
  <si>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</si>
  <si>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</si>
  <si>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</si>
  <si>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</si>
  <si>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</si>
  <si>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</si>
  <si>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</si>
  <si>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</si>
  <si>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</si>
  <si>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</si>
  <si>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</si>
  <si>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</si>
  <si>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</si>
  <si>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</si>
  <si>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</si>
  <si>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</si>
  <si>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</si>
  <si>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</si>
  <si>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</si>
  <si>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</si>
  <si>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</si>
  <si>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</si>
  <si>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</si>
  <si>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</si>
  <si>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</si>
  <si>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</si>
  <si>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</si>
  <si>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</si>
  <si>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</si>
  <si>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</si>
  <si>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</si>
  <si>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</si>
  <si>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</si>
  <si>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</si>
  <si>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</si>
  <si>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</si>
  <si>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</si>
  <si>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</si>
  <si>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</si>
  <si>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</si>
  <si>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</si>
  <si>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</si>
  <si>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</si>
  <si>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</si>
  <si>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</si>
  <si>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</si>
  <si>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</si>
  <si>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</si>
  <si>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</si>
  <si>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</si>
  <si>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</si>
  <si>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</si>
  <si>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</si>
  <si>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</si>
  <si>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</si>
  <si>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</si>
  <si>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</si>
  <si>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</si>
  <si>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</si>
  <si>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</si>
  <si>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</si>
  <si>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</si>
  <si>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</si>
  <si>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</si>
  <si>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</si>
  <si>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</si>
  <si>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</si>
  <si>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</si>
  <si>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</si>
  <si>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</si>
  <si>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</si>
  <si>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</si>
  <si>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</si>
  <si>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</si>
  <si>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</si>
  <si>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</si>
  <si>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</si>
  <si>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</si>
  <si>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</si>
  <si>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</si>
  <si>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</si>
  <si>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</si>
  <si>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</si>
  <si>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</si>
  <si>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</si>
  <si>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</si>
  <si>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</si>
  <si>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</si>
  <si>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</si>
  <si>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</si>
  <si>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</si>
  <si>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</si>
  <si>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</si>
  <si>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</si>
  <si>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</si>
  <si>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</si>
  <si>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</si>
  <si>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</si>
  <si>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</si>
  <si>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</si>
  <si>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</si>
  <si>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</si>
  <si>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</si>
  <si>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</si>
  <si>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</si>
  <si>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</si>
  <si>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</si>
  <si>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</si>
  <si>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</si>
  <si>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</si>
  <si>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</si>
  <si>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</si>
  <si>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</si>
  <si>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</si>
  <si>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</si>
  <si>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</si>
  <si>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</si>
  <si>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</si>
  <si>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</si>
  <si>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</si>
  <si>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</si>
  <si>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</si>
  <si>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</si>
  <si>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</si>
  <si>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</si>
  <si>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</si>
  <si>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</si>
  <si>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</si>
  <si>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</si>
  <si>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</si>
  <si>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</si>
  <si>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</si>
  <si>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</si>
  <si>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</si>
  <si>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</si>
  <si>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</si>
  <si>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</si>
  <si>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</si>
  <si>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</si>
  <si>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</si>
  <si>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</si>
  <si>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</si>
  <si>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</si>
  <si>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</si>
  <si>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</si>
  <si>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</si>
  <si>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</si>
  <si>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</si>
  <si>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</si>
  <si>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</si>
  <si>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</si>
  <si>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</si>
  <si>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</si>
  <si>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</si>
  <si>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</si>
  <si>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</si>
  <si>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</si>
  <si>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</si>
  <si>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</si>
  <si>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</si>
  <si>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</si>
  <si>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</si>
  <si>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</si>
  <si>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</si>
  <si>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</si>
  <si>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</si>
  <si>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</si>
  <si>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</si>
  <si>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</si>
  <si>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</si>
  <si>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</si>
  <si>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</si>
  <si>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</si>
  <si>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</si>
  <si>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</si>
  <si>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</si>
  <si>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</si>
  <si>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</si>
  <si>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</si>
  <si>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</si>
  <si>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</si>
  <si>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</si>
  <si>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</si>
  <si>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</si>
  <si>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</si>
  <si>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</si>
  <si>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</si>
  <si>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</si>
  <si>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</si>
  <si>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</si>
  <si>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</si>
  <si>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</si>
  <si>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</si>
  <si>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</si>
  <si>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</si>
  <si>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</si>
  <si>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</si>
  <si>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</si>
  <si>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</si>
  <si>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</si>
  <si>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</si>
  <si>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</si>
  <si>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</si>
  <si>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</si>
  <si>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</si>
  <si>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</si>
  <si>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</si>
  <si>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</si>
  <si>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</si>
  <si>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</si>
  <si>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</si>
  <si>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</si>
  <si>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</si>
  <si>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</si>
  <si>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</si>
  <si>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</si>
  <si>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</si>
  <si>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</si>
  <si>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</si>
  <si>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</si>
  <si>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</si>
  <si>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</si>
  <si>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</si>
  <si>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</si>
  <si>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</si>
  <si>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</si>
  <si>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</si>
  <si>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</si>
  <si>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</si>
  <si>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</si>
  <si>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</si>
  <si>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</si>
  <si>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</si>
  <si>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</si>
  <si>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</si>
  <si>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</si>
  <si>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</si>
  <si>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</si>
  <si>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</si>
  <si>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</si>
  <si>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</si>
  <si>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</si>
  <si>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</si>
  <si>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</si>
  <si>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</si>
  <si>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</si>
  <si>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</si>
  <si>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</si>
  <si>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</si>
  <si>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</si>
  <si>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</si>
  <si>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</si>
  <si>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</si>
  <si>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</si>
  <si>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</si>
  <si>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</si>
  <si>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</si>
  <si>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</si>
  <si>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</si>
  <si>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</si>
  <si>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</si>
  <si>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</si>
  <si>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</si>
  <si>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</si>
  <si>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</si>
  <si>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</si>
  <si>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</si>
  <si>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</si>
  <si>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</si>
  <si>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</si>
  <si>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</si>
  <si>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</si>
  <si>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</si>
  <si>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</si>
  <si>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</si>
  <si>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</si>
  <si>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</si>
  <si>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</si>
  <si>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</si>
  <si>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</si>
  <si>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</si>
  <si>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</si>
  <si>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</si>
  <si>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</si>
  <si>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</si>
  <si>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</si>
  <si>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</si>
  <si>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</si>
  <si>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</si>
  <si>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</si>
  <si>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</si>
  <si>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</si>
  <si>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</si>
  <si>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</si>
  <si>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</si>
  <si>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</si>
  <si>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</si>
  <si>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</si>
  <si>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</si>
  <si>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</si>
  <si>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</si>
  <si>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</si>
  <si>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</si>
  <si>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</si>
  <si>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</si>
  <si>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</si>
  <si>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</si>
  <si>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</si>
  <si>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</si>
  <si>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</si>
  <si>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</si>
  <si>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</si>
  <si>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</si>
  <si>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</si>
  <si>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</si>
  <si>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</si>
  <si>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</si>
  <si>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</si>
  <si>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</si>
  <si>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</si>
  <si>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</si>
  <si>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</si>
  <si>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</si>
  <si>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</si>
  <si>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</si>
  <si>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</si>
  <si>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</si>
  <si>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</si>
  <si>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</si>
  <si>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</si>
  <si>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</si>
  <si>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</si>
  <si>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</si>
  <si>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</si>
  <si>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</si>
  <si>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</si>
  <si>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</si>
  <si>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</si>
  <si>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</si>
  <si>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</si>
  <si>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</si>
  <si>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</si>
  <si>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</si>
  <si>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</si>
  <si>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</si>
  <si>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</si>
  <si>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</si>
  <si>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</si>
  <si>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</si>
  <si>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</si>
  <si>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</si>
  <si>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</si>
  <si>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</si>
  <si>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</si>
  <si>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</si>
  <si>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</si>
  <si>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</si>
  <si>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</si>
  <si>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</si>
  <si>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</si>
  <si>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</si>
  <si>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</si>
  <si>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</si>
  <si>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</si>
  <si>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</si>
  <si>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</si>
  <si>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</si>
  <si>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</si>
  <si>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</si>
  <si>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</si>
  <si>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</si>
  <si>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</si>
  <si>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</si>
  <si>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</si>
  <si>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</si>
  <si>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</si>
  <si>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</si>
  <si>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</si>
  <si>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</si>
  <si>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</si>
  <si>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</si>
  <si>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</si>
  <si>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</si>
  <si>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</si>
  <si>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</si>
  <si>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</si>
  <si>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</si>
  <si>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</si>
  <si>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</si>
  <si>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</si>
  <si>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</si>
  <si>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</si>
  <si>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</si>
  <si>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</si>
  <si>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</si>
  <si>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</si>
  <si>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</si>
  <si>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</si>
  <si>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</si>
  <si>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</si>
  <si>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</si>
  <si>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</si>
  <si>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</si>
  <si>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</si>
  <si>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</si>
  <si>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</si>
  <si>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</si>
  <si>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</si>
  <si>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</si>
  <si>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</si>
  <si>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</si>
  <si>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</si>
  <si>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</si>
  <si>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</si>
  <si>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</si>
  <si>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</si>
  <si>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</si>
  <si>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</si>
  <si>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</si>
  <si>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</si>
  <si>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</si>
  <si>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</si>
  <si>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</si>
  <si>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</si>
  <si>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</si>
  <si>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</si>
  <si>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</si>
  <si>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</si>
  <si>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</si>
  <si>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</si>
  <si>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</si>
  <si>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</si>
  <si>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</si>
  <si>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</si>
  <si>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</si>
  <si>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</si>
  <si>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</si>
  <si>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</si>
  <si>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</si>
  <si>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</si>
  <si>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</si>
  <si>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</si>
  <si>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</si>
  <si>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</si>
  <si>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</si>
  <si>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</si>
  <si>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</si>
  <si>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</si>
  <si>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</si>
  <si>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</si>
  <si>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</si>
  <si>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</si>
  <si>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</si>
  <si>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</si>
  <si>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</si>
  <si>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</si>
  <si>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</si>
  <si>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</si>
  <si>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</si>
  <si>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</si>
  <si>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</si>
  <si>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</si>
  <si>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</si>
  <si>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</si>
  <si>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</si>
  <si>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</si>
  <si>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</si>
  <si>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</si>
  <si>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</si>
  <si>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</si>
  <si>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</si>
  <si>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</si>
  <si>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</si>
  <si>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</si>
  <si>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</si>
  <si>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</si>
  <si>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</si>
  <si>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</si>
  <si>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</si>
  <si>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</si>
  <si>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</si>
  <si>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</si>
  <si>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</si>
  <si>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</si>
  <si>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</si>
  <si>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</si>
  <si>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</si>
  <si>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</si>
  <si>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</si>
  <si>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</si>
  <si>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</si>
  <si>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</si>
  <si>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</si>
  <si>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</si>
  <si>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</si>
  <si>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</si>
  <si>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</si>
  <si>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</si>
  <si>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</si>
  <si>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</si>
  <si>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</si>
  <si>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</si>
  <si>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</si>
  <si>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</si>
  <si>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</si>
  <si>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</si>
  <si>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</si>
  <si>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</si>
  <si>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</si>
  <si>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</si>
  <si>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</si>
  <si>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</si>
  <si>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</si>
  <si>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</si>
  <si>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</si>
  <si>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</si>
  <si>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</si>
  <si>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</si>
  <si>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</si>
  <si>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</si>
  <si>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</si>
  <si>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</si>
  <si>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</si>
  <si>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</si>
  <si>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</si>
  <si>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</si>
  <si>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</si>
  <si>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</si>
  <si>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</si>
  <si>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</si>
  <si>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</si>
  <si>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</si>
  <si>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</si>
  <si>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</si>
  <si>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</si>
  <si>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</si>
  <si>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</si>
  <si>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</si>
  <si>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</si>
  <si>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</si>
  <si>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</si>
  <si>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</si>
  <si>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</si>
  <si>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</si>
  <si>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</si>
  <si>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</si>
  <si>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</si>
  <si>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</si>
  <si>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</si>
  <si>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</si>
  <si>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</si>
  <si>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</si>
  <si>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</si>
  <si>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</si>
  <si>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</si>
  <si>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</si>
  <si>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</si>
  <si>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</si>
  <si>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</si>
  <si>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</si>
  <si>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</si>
  <si>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</si>
  <si>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</si>
  <si>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</si>
  <si>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</si>
  <si>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</si>
  <si>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</si>
  <si>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</si>
  <si>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</si>
  <si>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</si>
  <si>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</si>
  <si>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</si>
  <si>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</si>
  <si>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</si>
  <si>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</si>
  <si>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</si>
  <si>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</si>
  <si>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</si>
  <si>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</si>
  <si>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</si>
  <si>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</si>
  <si>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</si>
  <si>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</si>
  <si>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</si>
  <si>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</si>
  <si>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</si>
  <si>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</si>
  <si>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</si>
  <si>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</si>
  <si>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</si>
  <si>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</si>
  <si>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</si>
  <si>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</si>
  <si>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</si>
  <si>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</si>
  <si>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</si>
  <si>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</si>
  <si>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</si>
  <si>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</si>
  <si>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</si>
  <si>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</si>
  <si>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</si>
  <si>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</si>
  <si>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</si>
  <si>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</si>
  <si>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</si>
  <si>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</si>
  <si>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</si>
  <si>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</si>
  <si>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</si>
  <si>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</si>
  <si>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</si>
  <si>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</si>
  <si>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</si>
  <si>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</si>
  <si>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</si>
  <si>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</si>
  <si>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</si>
  <si>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</si>
  <si>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</si>
  <si>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</si>
  <si>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</si>
  <si>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</si>
  <si>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</si>
  <si>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</si>
  <si>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</si>
  <si>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</si>
  <si>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</si>
  <si>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</si>
  <si>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</si>
  <si>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</si>
  <si>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</si>
  <si>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</si>
  <si>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</si>
  <si>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</si>
  <si>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</si>
  <si>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</si>
  <si>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</si>
  <si>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</si>
  <si>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</si>
  <si>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</si>
  <si>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</si>
  <si>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</si>
  <si>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</si>
  <si>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</si>
  <si>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</si>
  <si>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</si>
  <si>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</si>
  <si>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</si>
  <si>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</si>
  <si>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</si>
  <si>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</si>
  <si>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</si>
  <si>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</si>
  <si>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</si>
  <si>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</si>
  <si>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</si>
  <si>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</si>
  <si>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</si>
  <si>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</si>
  <si>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</si>
  <si>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</si>
  <si>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</si>
  <si>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</si>
  <si>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</si>
  <si>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</si>
  <si>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</si>
  <si>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</si>
  <si>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</si>
  <si>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</si>
  <si>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</si>
  <si>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</si>
  <si>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</si>
  <si>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</si>
  <si>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</si>
  <si>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</si>
  <si>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</si>
  <si>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</si>
  <si>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</si>
  <si>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</si>
  <si>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</si>
  <si>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</si>
  <si>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</si>
  <si>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</si>
  <si>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</si>
  <si>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</si>
  <si>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</si>
  <si>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</si>
  <si>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</si>
  <si>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</si>
  <si>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</si>
  <si>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</si>
  <si>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</si>
  <si>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</si>
  <si>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</si>
  <si>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</si>
  <si>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</si>
  <si>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</si>
  <si>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</si>
  <si>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</si>
  <si>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</si>
  <si>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</si>
  <si>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</si>
  <si>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</si>
  <si>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</si>
  <si>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</si>
  <si>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</si>
  <si>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</si>
  <si>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</si>
  <si>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</si>
  <si>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</si>
  <si>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</si>
  <si>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</si>
  <si>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</si>
  <si>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</si>
  <si>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</si>
  <si>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</si>
  <si>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</si>
  <si>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</si>
  <si>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</si>
  <si>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</si>
  <si>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</si>
  <si>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</si>
  <si>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</si>
  <si>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</si>
  <si>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</si>
  <si>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</si>
  <si>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</si>
  <si>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</si>
  <si>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</si>
  <si>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</si>
  <si>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</si>
  <si>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</si>
  <si>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</si>
  <si>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</si>
  <si>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</si>
  <si>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</si>
  <si>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</si>
  <si>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</si>
  <si>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</si>
  <si>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</si>
  <si>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</si>
  <si>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</si>
  <si>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</si>
  <si>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</si>
  <si>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</si>
  <si>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</si>
  <si>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</si>
  <si>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</si>
  <si>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</si>
  <si>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</si>
  <si>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</si>
  <si>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</si>
  <si>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</si>
  <si>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</si>
  <si>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</si>
  <si>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</si>
  <si>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</si>
  <si>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</si>
  <si>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</si>
  <si>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</si>
  <si>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</si>
  <si>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</si>
  <si>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</si>
  <si>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</si>
  <si>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</si>
  <si>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</si>
  <si>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</si>
  <si>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</si>
  <si>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</si>
  <si>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</si>
  <si>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</si>
  <si>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</si>
  <si>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</si>
  <si>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</si>
  <si>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</si>
  <si>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</si>
  <si>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</si>
  <si>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</si>
  <si>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</si>
  <si>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</si>
  <si>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</si>
  <si>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</si>
  <si>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</si>
  <si>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</si>
  <si>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</si>
  <si>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</si>
  <si>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</si>
  <si>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</si>
  <si>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</si>
  <si>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</si>
  <si>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</si>
  <si>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</si>
  <si>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</si>
  <si>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</si>
  <si>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</si>
  <si>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</si>
  <si>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</si>
  <si>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</si>
  <si>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</si>
  <si>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</si>
  <si>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</si>
  <si>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</si>
  <si>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</si>
  <si>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</si>
  <si>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</si>
  <si>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</si>
  <si>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</si>
  <si>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</si>
  <si>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</si>
  <si>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</si>
  <si>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</si>
  <si>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</si>
  <si>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</si>
  <si>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</si>
  <si>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</si>
  <si>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</si>
  <si>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</si>
  <si>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</si>
  <si>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</si>
  <si>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</si>
  <si>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</si>
  <si>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</si>
  <si>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</si>
  <si>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</si>
  <si>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</si>
  <si>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</si>
  <si>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</si>
  <si>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</si>
  <si>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</si>
  <si>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</si>
  <si>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</si>
  <si>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</si>
  <si>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</si>
  <si>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</si>
  <si>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</si>
  <si>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</si>
  <si>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</si>
  <si>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</si>
  <si>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</si>
  <si>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</si>
  <si>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</si>
  <si>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</si>
  <si>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</si>
  <si>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</si>
  <si>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</si>
  <si>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</si>
  <si>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</si>
  <si>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</si>
  <si>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</si>
  <si>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</si>
  <si>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</si>
  <si>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</si>
  <si>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</si>
  <si>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</si>
  <si>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</si>
  <si>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</si>
  <si>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</si>
  <si>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</si>
  <si>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</si>
  <si>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</si>
  <si>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</si>
  <si>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</si>
  <si>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</si>
  <si>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</si>
  <si>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</si>
  <si>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</si>
  <si>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</si>
  <si>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</si>
  <si>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</si>
  <si>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</si>
  <si>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</si>
  <si>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</si>
  <si>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</si>
  <si>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</si>
  <si>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</si>
  <si>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</si>
  <si>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</si>
  <si>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</si>
  <si>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</si>
  <si>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</si>
  <si>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</si>
  <si>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</si>
  <si>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</si>
  <si>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</si>
  <si>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</si>
  <si>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</si>
  <si>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</si>
  <si>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</si>
  <si>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</si>
  <si>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</si>
  <si>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</si>
  <si>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</si>
  <si>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</si>
  <si>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</si>
  <si>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</si>
  <si>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</si>
  <si>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</si>
  <si>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</si>
  <si>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</si>
  <si>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</si>
  <si>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</si>
  <si>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</si>
  <si>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</si>
  <si>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</si>
  <si>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</si>
  <si>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</si>
  <si>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</si>
  <si>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</si>
  <si>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</si>
  <si>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</si>
  <si>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</si>
  <si>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</si>
  <si>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</si>
  <si>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</si>
  <si>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</si>
  <si>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</si>
  <si>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</si>
  <si>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</si>
  <si>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</si>
  <si>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</si>
  <si>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</si>
  <si>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</si>
  <si>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</si>
  <si>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</si>
  <si>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</si>
  <si>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</si>
  <si>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</si>
  <si>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</si>
  <si>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</si>
  <si>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</si>
  <si>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</si>
  <si>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</si>
  <si>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</si>
  <si>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</si>
  <si>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</si>
  <si>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</si>
  <si>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</si>
  <si>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</si>
  <si>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</si>
  <si>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</si>
  <si>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</si>
  <si>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</si>
  <si>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</si>
  <si>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</si>
  <si>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</si>
  <si>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</si>
  <si>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</si>
  <si>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</si>
  <si>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</si>
  <si>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</si>
  <si>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</si>
  <si>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</si>
  <si>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</si>
  <si>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</si>
  <si>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</si>
  <si>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</si>
  <si>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</si>
  <si>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</si>
  <si>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</si>
  <si>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</si>
  <si>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</si>
  <si>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</si>
  <si>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</si>
  <si>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</si>
  <si>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</si>
  <si>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</si>
  <si>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</si>
  <si>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</si>
  <si>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</si>
  <si>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</si>
  <si>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</si>
  <si>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</si>
  <si>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</si>
  <si>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</si>
  <si>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</si>
  <si>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</si>
  <si>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</si>
  <si>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</si>
  <si>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</si>
  <si>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</si>
  <si>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</si>
  <si>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</si>
  <si>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</si>
  <si>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</si>
  <si>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</si>
  <si>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</si>
  <si>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</si>
  <si>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</si>
  <si>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</si>
  <si>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</si>
  <si>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</si>
  <si>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</si>
  <si>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</si>
  <si>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</si>
  <si>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</si>
  <si>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</si>
  <si>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</si>
  <si>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</si>
  <si>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</si>
  <si>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</si>
  <si>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</si>
  <si>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</si>
  <si>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</si>
  <si>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</si>
  <si>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</si>
  <si>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</si>
  <si>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</si>
  <si>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</si>
  <si>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</si>
  <si>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</si>
  <si>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</si>
  <si>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</si>
  <si>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</si>
  <si>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</si>
  <si>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</si>
  <si>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</si>
  <si>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</si>
  <si>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</si>
  <si>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</si>
  <si>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</si>
  <si>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</si>
  <si>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</si>
  <si>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</si>
  <si>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</si>
  <si>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</si>
  <si>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</si>
  <si>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</si>
  <si>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</si>
  <si>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</si>
  <si>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</si>
  <si>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</si>
  <si>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</si>
  <si>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</si>
  <si>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</si>
  <si>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</si>
  <si>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</si>
  <si>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</si>
  <si>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</si>
  <si>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</si>
  <si>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</si>
  <si>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</si>
  <si>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</si>
  <si>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</si>
  <si>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</si>
  <si>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</si>
  <si>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</si>
  <si>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</si>
  <si>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</si>
  <si>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</si>
  <si>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</si>
  <si>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</si>
  <si>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</si>
  <si>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</si>
  <si>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</si>
  <si>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</si>
  <si>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</si>
  <si>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</si>
  <si>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</si>
  <si>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</si>
  <si>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</si>
  <si>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</si>
  <si>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</si>
  <si>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</si>
  <si>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</si>
  <si>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</si>
  <si>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</si>
  <si>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</si>
  <si>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</si>
  <si>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</si>
  <si>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</si>
  <si>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</si>
  <si>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</si>
  <si>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</si>
  <si>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</si>
  <si>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</si>
  <si>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</si>
  <si>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</si>
  <si>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</si>
  <si>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</si>
  <si>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</si>
  <si>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</si>
  <si>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</si>
  <si>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</si>
  <si>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</si>
  <si>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</si>
  <si>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</si>
  <si>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</si>
  <si>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</si>
  <si>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</si>
  <si>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</si>
  <si>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</si>
  <si>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</si>
  <si>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</si>
  <si>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</si>
  <si>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</si>
  <si>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</si>
  <si>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</si>
  <si>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</si>
  <si>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</si>
  <si>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</si>
  <si>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</si>
  <si>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</si>
  <si>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</si>
  <si>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</si>
  <si>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</si>
  <si>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</si>
  <si>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</si>
  <si>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</si>
  <si>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</si>
  <si>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</si>
  <si>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</si>
  <si>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</si>
  <si>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</si>
  <si>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</si>
  <si>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</si>
  <si>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</si>
  <si>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</si>
  <si>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</si>
  <si>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</si>
  <si>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</si>
  <si>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</si>
  <si>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</si>
  <si>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</si>
  <si>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</si>
  <si>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</si>
  <si>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</si>
  <si>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</si>
  <si>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</si>
  <si>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</si>
  <si>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</si>
  <si>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</si>
  <si>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</si>
  <si>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</si>
  <si>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</si>
  <si>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</si>
  <si>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</si>
  <si>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</si>
  <si>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</si>
  <si>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</si>
  <si>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</si>
  <si>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</si>
  <si>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</si>
  <si>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</si>
  <si>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</si>
  <si>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</si>
  <si>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</si>
  <si>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</si>
  <si>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</si>
  <si>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</si>
  <si>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</si>
  <si>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</si>
  <si>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</si>
  <si>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</si>
  <si>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</si>
  <si>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</si>
  <si>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</si>
  <si>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</si>
  <si>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</si>
  <si>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</si>
  <si>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</si>
  <si>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</si>
  <si>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</si>
  <si>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</si>
  <si>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</si>
  <si>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</si>
  <si>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</si>
  <si>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</si>
  <si>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</si>
  <si>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</si>
  <si>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</si>
  <si>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</si>
  <si>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</si>
  <si>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</si>
  <si>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</si>
  <si>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</si>
  <si>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</si>
  <si>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</si>
  <si>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</si>
  <si>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</si>
  <si>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</si>
  <si>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</si>
  <si>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</si>
  <si>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</si>
  <si>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</si>
  <si>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</si>
  <si>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</si>
  <si>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</si>
  <si>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</si>
  <si>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</si>
  <si>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</si>
  <si>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</si>
  <si>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</si>
  <si>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</si>
  <si>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</si>
  <si>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</si>
  <si>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</si>
  <si>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</si>
  <si>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</si>
  <si>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</si>
  <si>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</si>
  <si>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</si>
  <si>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</si>
  <si>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</si>
  <si>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</si>
  <si>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</si>
  <si>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</si>
  <si>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</si>
  <si>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</si>
  <si>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</si>
  <si>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</si>
  <si>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</si>
  <si>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</si>
  <si>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</si>
  <si>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</si>
  <si>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</si>
  <si>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</si>
  <si>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</si>
  <si>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</si>
  <si>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</si>
  <si>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</si>
  <si>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</si>
  <si>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</si>
  <si>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</si>
  <si>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</si>
  <si>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</si>
  <si>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</si>
  <si>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</si>
  <si>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</si>
  <si>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</si>
  <si>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</si>
  <si>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</si>
  <si>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</si>
  <si>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</si>
  <si>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</si>
  <si>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</si>
  <si>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</si>
  <si>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</si>
  <si>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</si>
  <si>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</si>
  <si>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</si>
  <si>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</si>
  <si>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</si>
  <si>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</si>
  <si>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</si>
  <si>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</si>
  <si>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</si>
  <si>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</si>
  <si>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</si>
  <si>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</si>
  <si>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</si>
  <si>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</si>
  <si>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</si>
  <si>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</si>
  <si>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</si>
  <si>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</si>
  <si>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</si>
  <si>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</si>
  <si>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</si>
  <si>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</si>
  <si>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</si>
  <si>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</si>
  <si>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</si>
  <si>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</si>
  <si>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</si>
  <si>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</si>
  <si>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</si>
  <si>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</si>
  <si>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</si>
  <si>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</si>
  <si>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</si>
  <si>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</si>
  <si>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</si>
  <si>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</si>
  <si>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</si>
  <si>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</si>
  <si>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</si>
  <si>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</si>
  <si>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</si>
  <si>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</si>
  <si>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</si>
  <si>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</si>
  <si>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</si>
  <si>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</si>
  <si>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</si>
  <si>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</si>
  <si>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</si>
  <si>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</si>
  <si>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</si>
  <si>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</si>
  <si>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</si>
  <si>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</si>
  <si>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</si>
  <si>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</si>
  <si>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</si>
  <si>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</si>
  <si>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</si>
  <si>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</si>
  <si>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</si>
  <si>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</si>
  <si>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</si>
  <si>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</si>
  <si>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</si>
  <si>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</si>
  <si>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</si>
  <si>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</si>
  <si>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</si>
  <si>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</si>
  <si>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</si>
  <si>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</si>
  <si>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</si>
  <si>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</si>
  <si>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</si>
  <si>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</si>
  <si>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</si>
  <si>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</si>
  <si>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</si>
  <si>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</si>
  <si>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</si>
  <si>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</si>
  <si>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</si>
  <si>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</si>
  <si>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</si>
  <si>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</si>
  <si>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</si>
  <si>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</si>
  <si>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</si>
  <si>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</si>
  <si>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</si>
  <si>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</si>
  <si>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</si>
  <si>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</si>
  <si>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</si>
  <si>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</si>
  <si>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</si>
  <si>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</si>
  <si>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</si>
  <si>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</si>
  <si>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</si>
  <si>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</si>
  <si>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</si>
  <si>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</si>
  <si>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</si>
  <si>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</si>
  <si>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</si>
  <si>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</si>
  <si>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</si>
  <si>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</si>
  <si>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</si>
  <si>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</si>
  <si>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</si>
  <si>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</si>
  <si>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</si>
  <si>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</si>
  <si>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</si>
  <si>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</si>
  <si>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</si>
  <si>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</si>
  <si>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</si>
  <si>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</si>
  <si>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</si>
  <si>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</si>
  <si>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</si>
  <si>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</si>
  <si>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</si>
  <si>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</si>
  <si>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</si>
  <si>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</si>
  <si>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</si>
  <si>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</si>
  <si>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</si>
  <si>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</si>
  <si>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</si>
  <si>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</si>
  <si>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</si>
  <si>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</si>
  <si>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</si>
  <si>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</si>
  <si>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</si>
  <si>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</si>
  <si>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</si>
  <si>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</si>
  <si>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</si>
  <si>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</si>
  <si>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</si>
  <si>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</si>
  <si>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</si>
  <si>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</si>
  <si>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</si>
  <si>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</si>
  <si>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</si>
  <si>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</si>
  <si>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</si>
  <si>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</si>
  <si>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</si>
  <si>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</si>
  <si>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</si>
  <si>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</si>
  <si>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</si>
  <si>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</si>
  <si>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</si>
  <si>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</si>
  <si>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</si>
  <si>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</si>
  <si>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</si>
  <si>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</si>
  <si>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</si>
  <si>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</si>
  <si>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</si>
  <si>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</si>
  <si>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</si>
  <si>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</si>
  <si>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</si>
  <si>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</si>
  <si>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</si>
  <si>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</si>
  <si>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</si>
  <si>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</si>
  <si>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</si>
  <si>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</si>
  <si>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</si>
  <si>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</si>
  <si>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</si>
  <si>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</si>
  <si>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</si>
  <si>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</si>
  <si>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</si>
  <si>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</si>
  <si>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</si>
  <si>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</si>
  <si>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</si>
  <si>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</si>
  <si>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</si>
  <si>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</si>
  <si>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</si>
  <si>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</si>
  <si>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</si>
  <si>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</si>
  <si>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</si>
  <si>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</si>
  <si>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</si>
  <si>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</si>
  <si>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</si>
  <si>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</si>
  <si>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</si>
  <si>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</si>
  <si>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</si>
  <si>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</si>
  <si>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</si>
  <si>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</si>
  <si>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</si>
  <si>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</si>
  <si>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</si>
  <si>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</si>
  <si>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</si>
  <si>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</si>
  <si>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</si>
  <si>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</si>
  <si>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</si>
  <si>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</si>
  <si>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</si>
  <si>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</si>
  <si>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</si>
  <si>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</si>
  <si>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</si>
  <si>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</si>
  <si>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</si>
  <si>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</si>
  <si>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</si>
  <si>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</si>
  <si>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</si>
  <si>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</si>
  <si>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</si>
  <si>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</si>
  <si>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</si>
  <si>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</si>
  <si>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</si>
  <si>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</si>
  <si>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</si>
  <si>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</si>
  <si>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</si>
  <si>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</si>
  <si>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</si>
  <si>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</si>
  <si>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</si>
  <si>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</si>
  <si>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</si>
  <si>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</si>
  <si>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</si>
  <si>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</si>
  <si>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</si>
  <si>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</si>
  <si>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</si>
  <si>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</si>
  <si>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</si>
  <si>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</si>
  <si>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</si>
  <si>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</si>
  <si>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</si>
  <si>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</si>
  <si>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</si>
  <si>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</si>
  <si>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</si>
  <si>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</si>
  <si>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</si>
  <si>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</si>
  <si>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</si>
  <si>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</si>
  <si>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</si>
  <si>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</si>
  <si>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</si>
  <si>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</si>
  <si>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</si>
  <si>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</si>
  <si>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</si>
  <si>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</si>
  <si>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</si>
  <si>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</si>
  <si>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</si>
  <si>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</si>
  <si>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</si>
  <si>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</si>
  <si>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</si>
  <si>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</si>
  <si>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</si>
  <si>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</si>
  <si>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</si>
  <si>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</si>
  <si>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</si>
  <si>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</si>
  <si>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</si>
  <si>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</si>
  <si>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</si>
  <si>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</si>
  <si>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</si>
  <si>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</si>
  <si>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</si>
  <si>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</si>
  <si>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</si>
  <si>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</si>
  <si>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</si>
  <si>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</si>
  <si>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</si>
  <si>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</si>
  <si>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</si>
  <si>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</si>
  <si>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</si>
  <si>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</si>
  <si>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</si>
  <si>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</si>
  <si>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</si>
  <si>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</si>
  <si>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</si>
  <si>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</si>
  <si>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</si>
  <si>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</si>
  <si>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</si>
  <si>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</si>
  <si>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</si>
  <si>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</si>
  <si>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</si>
  <si>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</si>
  <si>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</si>
  <si>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</si>
  <si>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</si>
  <si>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</si>
  <si>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</si>
  <si>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</si>
  <si>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</si>
  <si>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</si>
  <si>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</si>
  <si>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</si>
  <si>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</si>
  <si>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</si>
  <si>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</si>
  <si>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</si>
  <si>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</si>
  <si>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</si>
  <si>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</si>
  <si>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</si>
  <si>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</si>
  <si>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</si>
  <si>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</si>
  <si>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</si>
  <si>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</si>
  <si>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</si>
  <si>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</si>
  <si>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</si>
  <si>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</si>
  <si>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</si>
  <si>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</si>
  <si>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</si>
  <si>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</si>
  <si>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</si>
  <si>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</si>
  <si>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</si>
  <si>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</si>
  <si>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</si>
  <si>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</si>
  <si>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</si>
  <si>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</si>
  <si>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</si>
  <si>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</si>
  <si>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</si>
  <si>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</si>
  <si>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</si>
  <si>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</si>
  <si>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</si>
  <si>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</si>
  <si>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</si>
  <si>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</si>
  <si>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</si>
  <si>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</si>
  <si>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</si>
  <si>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</si>
  <si>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</si>
  <si>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</si>
  <si>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</si>
  <si>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</si>
  <si>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</si>
  <si>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</si>
  <si>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</si>
  <si>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</si>
  <si>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</si>
  <si>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</si>
  <si>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</si>
  <si>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</si>
  <si>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</si>
  <si>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</si>
  <si>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</si>
  <si>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</si>
  <si>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</si>
  <si>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</si>
  <si>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</si>
  <si>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</si>
  <si>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</si>
  <si>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</si>
  <si>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</si>
  <si>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</si>
  <si>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</si>
  <si>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</si>
  <si>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</si>
  <si>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</si>
  <si>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</si>
  <si>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</si>
  <si>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</si>
  <si>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</si>
  <si>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</si>
  <si>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</si>
  <si>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</si>
  <si>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</si>
  <si>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</si>
  <si>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</si>
  <si>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</si>
  <si>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</si>
  <si>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</si>
  <si>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</si>
  <si>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</si>
  <si>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</si>
  <si>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</si>
  <si>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</si>
  <si>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</si>
  <si>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</si>
  <si>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</si>
  <si>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</si>
  <si>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</si>
  <si>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</si>
  <si>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</si>
  <si>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</si>
  <si>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</si>
  <si>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</si>
  <si>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</si>
  <si>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</si>
  <si>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</si>
  <si>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</si>
  <si>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</si>
  <si>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</si>
  <si>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</si>
  <si>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</si>
  <si>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</si>
  <si>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</si>
  <si>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</si>
  <si>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</si>
  <si>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</si>
  <si>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</si>
  <si>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</si>
  <si>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</si>
  <si>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</si>
  <si>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</si>
  <si>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</si>
  <si>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</si>
  <si>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</si>
  <si>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</si>
  <si>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</si>
  <si>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</si>
  <si>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</si>
  <si>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</si>
  <si>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</si>
  <si>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</si>
  <si>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</si>
  <si>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</si>
  <si>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</si>
  <si>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</si>
  <si>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</si>
  <si>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</si>
  <si>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</si>
  <si>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</si>
  <si>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</si>
  <si>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</si>
  <si>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</si>
  <si>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</si>
  <si>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</si>
  <si>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</si>
  <si>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</si>
  <si>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</si>
  <si>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</si>
  <si>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</si>
  <si>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</si>
  <si>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</si>
  <si>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</si>
  <si>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</si>
  <si>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</si>
  <si>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</si>
  <si>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</si>
  <si>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</si>
  <si>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</si>
  <si>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</si>
  <si>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</si>
  <si>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</si>
  <si>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</si>
  <si>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</si>
  <si>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</si>
  <si>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</si>
  <si>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</si>
  <si>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</si>
  <si>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</si>
  <si>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</si>
  <si>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</si>
  <si>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</si>
  <si>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</si>
  <si>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</si>
  <si>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</si>
  <si>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</si>
  <si>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</si>
  <si>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</si>
  <si>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</si>
  <si>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</si>
  <si>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</si>
  <si>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</si>
  <si>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</si>
  <si>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</si>
  <si>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</si>
  <si>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</si>
  <si>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</si>
  <si>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</si>
  <si>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</si>
  <si>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</si>
  <si>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</si>
  <si>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</si>
  <si>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</si>
  <si>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</si>
  <si>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</si>
  <si>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</si>
  <si>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</si>
  <si>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</si>
  <si>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</si>
  <si>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</si>
  <si>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</si>
  <si>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</si>
  <si>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</si>
  <si>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</si>
  <si>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</si>
  <si>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</si>
  <si>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</si>
  <si>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</si>
  <si>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</si>
  <si>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</si>
  <si>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</si>
  <si>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</si>
  <si>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</si>
  <si>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</si>
  <si>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</si>
  <si>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</si>
  <si>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</si>
  <si>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</si>
  <si>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</si>
  <si>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</si>
  <si>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</si>
  <si>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</si>
  <si>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</si>
  <si>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</si>
  <si>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</si>
  <si>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</si>
  <si>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</si>
  <si>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</si>
  <si>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</si>
  <si>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</si>
  <si>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</si>
  <si>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</si>
  <si>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</si>
  <si>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</si>
  <si>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</si>
  <si>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</si>
  <si>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</si>
  <si>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</si>
  <si>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</si>
  <si>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</si>
  <si>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</si>
  <si>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</si>
  <si>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</si>
  <si>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</si>
  <si>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</si>
  <si>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</si>
  <si>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</si>
  <si>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</si>
  <si>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</si>
  <si>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</si>
  <si>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</si>
  <si>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</si>
  <si>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</si>
  <si>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</si>
  <si>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</si>
  <si>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</si>
  <si>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</si>
  <si>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</si>
  <si>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</si>
  <si>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</si>
  <si>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</si>
  <si>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</si>
  <si>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</si>
  <si>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</si>
  <si>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</si>
  <si>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</si>
  <si>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</si>
  <si>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</si>
  <si>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</si>
  <si>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</si>
  <si>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</si>
  <si>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</si>
  <si>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</si>
  <si>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</si>
  <si>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</si>
  <si>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</si>
  <si>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</si>
  <si>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</si>
  <si>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</si>
  <si>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</si>
  <si>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</si>
  <si>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</si>
  <si>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</si>
  <si>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</si>
  <si>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</si>
  <si>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</si>
  <si>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</si>
  <si>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</si>
  <si>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</si>
  <si>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</si>
  <si>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</si>
  <si>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</si>
  <si>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</si>
  <si>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</si>
  <si>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</si>
  <si>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</si>
  <si>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</si>
  <si>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</si>
  <si>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</si>
  <si>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</si>
  <si>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</si>
  <si>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</si>
  <si>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</si>
  <si>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</si>
  <si>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</si>
  <si>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</si>
  <si>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</si>
  <si>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</si>
  <si>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</si>
  <si>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</si>
  <si>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</si>
  <si>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</si>
  <si>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</si>
  <si>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</si>
  <si>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</si>
  <si>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</si>
  <si>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</si>
  <si>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</si>
  <si>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</si>
  <si>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</si>
  <si>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</si>
  <si>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</si>
  <si>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</si>
  <si>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</si>
  <si>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</si>
  <si>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</si>
  <si>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</si>
  <si>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</si>
  <si>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</si>
  <si>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</si>
  <si>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</si>
  <si>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</si>
  <si>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</si>
  <si>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</si>
  <si>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</si>
  <si>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</si>
  <si>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</si>
  <si>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</si>
  <si>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</si>
  <si>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</si>
  <si>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</si>
  <si>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</si>
  <si>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</si>
  <si>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</si>
  <si>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</si>
  <si>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</si>
  <si>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</si>
  <si>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</si>
  <si>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</si>
  <si>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</si>
  <si>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</si>
  <si>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</si>
  <si>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</si>
  <si>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</si>
  <si>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</si>
  <si>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</si>
  <si>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</si>
  <si>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</si>
  <si>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</si>
  <si>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</si>
  <si>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</si>
  <si>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</si>
  <si>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</si>
  <si>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</si>
  <si>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</si>
  <si>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</si>
  <si>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</si>
  <si>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</si>
  <si>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</si>
  <si>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</si>
  <si>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</si>
  <si>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</si>
  <si>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</si>
  <si>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</si>
  <si>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</si>
  <si>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</si>
  <si>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</si>
  <si>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</si>
  <si>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</si>
  <si>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</si>
  <si>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</si>
  <si>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</si>
  <si>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</si>
  <si>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</si>
  <si>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</si>
  <si>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</si>
  <si>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</si>
  <si>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</si>
  <si>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</si>
  <si>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</si>
  <si>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</si>
  <si>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</si>
  <si>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</si>
  <si>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</si>
  <si>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</si>
  <si>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</si>
  <si>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</si>
  <si>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</si>
  <si>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</si>
  <si>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</si>
  <si>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</si>
  <si>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</si>
  <si>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</si>
  <si>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</si>
  <si>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</si>
  <si>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</si>
  <si>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</si>
  <si>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</si>
  <si>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</si>
  <si>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</si>
  <si>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</si>
  <si>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</si>
  <si>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</si>
  <si>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</si>
  <si>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</si>
  <si>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</si>
  <si>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</si>
  <si>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</si>
  <si>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</si>
  <si>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</si>
  <si>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</si>
  <si>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</si>
  <si>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</si>
  <si>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</si>
  <si>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</si>
  <si>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</si>
  <si>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</si>
  <si>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</si>
  <si>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</si>
  <si>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</si>
  <si>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</si>
  <si>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</si>
  <si>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</si>
  <si>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</si>
  <si>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</si>
  <si>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</si>
  <si>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</si>
  <si>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</si>
  <si>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</si>
  <si>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</si>
  <si>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</si>
  <si>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</si>
  <si>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</si>
  <si>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</si>
  <si>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</si>
  <si>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</si>
  <si>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</si>
  <si>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</si>
  <si>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</si>
  <si>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</si>
  <si>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</si>
  <si>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</si>
  <si>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</si>
  <si>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</si>
  <si>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</si>
  <si>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</si>
  <si>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</si>
  <si>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</si>
  <si>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</si>
  <si>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</si>
  <si>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</si>
  <si>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</si>
  <si>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</si>
  <si>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</si>
  <si>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</si>
  <si>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</si>
  <si>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</si>
  <si>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</si>
  <si>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</si>
  <si>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</si>
  <si>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</si>
  <si>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</si>
  <si>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</si>
  <si>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</si>
  <si>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</si>
  <si>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</si>
  <si>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</si>
  <si>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</si>
  <si>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</si>
  <si>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</si>
  <si>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</si>
  <si>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</si>
  <si>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</si>
  <si>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</si>
  <si>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</si>
  <si>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</si>
  <si>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</si>
  <si>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</si>
  <si>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</si>
  <si>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</si>
  <si>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</si>
  <si>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</si>
  <si>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</si>
  <si>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</si>
  <si>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</si>
  <si>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</si>
  <si>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</si>
  <si>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</si>
  <si>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</si>
  <si>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</si>
  <si>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</si>
  <si>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</si>
  <si>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</si>
  <si>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</si>
  <si>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</si>
  <si>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</si>
  <si>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</si>
  <si>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</si>
  <si>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</si>
  <si>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</si>
  <si>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</si>
  <si>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</si>
  <si>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</si>
  <si>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</si>
  <si>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</si>
  <si>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</si>
  <si>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</si>
  <si>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</si>
  <si>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</si>
  <si>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</si>
  <si>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</si>
  <si>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</si>
  <si>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</si>
  <si>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</si>
  <si>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</si>
  <si>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</si>
  <si>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</si>
  <si>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</si>
  <si>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</si>
  <si>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</si>
  <si>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</si>
  <si>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</si>
  <si>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</si>
  <si>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</si>
  <si>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</si>
  <si>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</si>
  <si>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</si>
  <si>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</si>
  <si>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</si>
  <si>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</si>
  <si>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</si>
  <si>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</si>
  <si>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</si>
  <si>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</si>
  <si>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</si>
  <si>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</si>
  <si>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</si>
  <si>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</si>
  <si>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</si>
  <si>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</si>
  <si>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</si>
  <si>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</si>
  <si>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</si>
  <si>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</si>
  <si>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</si>
  <si>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</si>
  <si>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</si>
  <si>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</si>
  <si>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</si>
  <si>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</si>
  <si>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</si>
  <si>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</si>
  <si>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</si>
  <si>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</si>
  <si>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</si>
  <si>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</si>
  <si>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</si>
  <si>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</si>
  <si>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</si>
  <si>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</si>
  <si>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</si>
  <si>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</si>
  <si>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</si>
  <si>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</si>
  <si>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</si>
  <si>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</si>
  <si>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</si>
  <si>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</si>
  <si>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</si>
  <si>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</si>
  <si>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</si>
  <si>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</si>
  <si>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</si>
  <si>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</si>
  <si>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</si>
  <si>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</si>
  <si>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</si>
  <si>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</si>
  <si>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</si>
  <si>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</si>
  <si>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</si>
  <si>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</si>
  <si>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</si>
  <si>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</si>
  <si>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</si>
  <si>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</si>
  <si>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</si>
  <si>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</si>
  <si>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</si>
  <si>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</si>
  <si>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</si>
  <si>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</si>
  <si>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</si>
  <si>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</si>
  <si>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</si>
  <si>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</si>
  <si>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</si>
  <si>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</si>
  <si>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</si>
  <si>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</si>
  <si>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</si>
  <si>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</si>
  <si>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</si>
  <si>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</si>
  <si>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</si>
  <si>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</si>
  <si>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</si>
  <si>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</si>
  <si>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</si>
  <si>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</si>
  <si>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</si>
  <si>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</si>
  <si>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</si>
  <si>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</si>
  <si>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</si>
  <si>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</si>
  <si>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</si>
  <si>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</si>
  <si>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</si>
  <si>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</si>
  <si>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</si>
  <si>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</si>
  <si>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</si>
  <si>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</si>
  <si>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</si>
  <si>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</si>
  <si>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</si>
  <si>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</si>
  <si>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</si>
  <si>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</si>
  <si>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</si>
  <si>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</si>
  <si>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</si>
  <si>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</si>
  <si>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</si>
  <si>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</si>
  <si>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</si>
  <si>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</si>
  <si>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</si>
  <si>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</si>
  <si>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</si>
  <si>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</si>
  <si>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</si>
  <si>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</si>
  <si>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</si>
  <si>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</si>
  <si>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</si>
  <si>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</si>
  <si>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</si>
  <si>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</si>
  <si>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</si>
  <si>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</si>
  <si>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</si>
  <si>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</si>
  <si>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</si>
  <si>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</si>
  <si>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</si>
  <si>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</si>
  <si>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</si>
  <si>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</si>
  <si>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</si>
  <si>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</si>
  <si>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</si>
  <si>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</si>
  <si>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</si>
  <si>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</si>
  <si>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</si>
  <si>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</si>
  <si>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</si>
  <si>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</si>
  <si>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</si>
  <si>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</si>
  <si>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</si>
  <si>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</si>
  <si>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</si>
  <si>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</si>
  <si>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</si>
  <si>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</si>
  <si>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</si>
  <si>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</si>
  <si>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</si>
  <si>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</si>
  <si>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</si>
  <si>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</si>
  <si>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</si>
  <si>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</si>
  <si>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</si>
  <si>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</si>
  <si>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</si>
  <si>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</si>
  <si>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</si>
  <si>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</si>
  <si>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</si>
  <si>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</si>
  <si>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</si>
  <si>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</si>
  <si>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</si>
  <si>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</si>
  <si>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</si>
  <si>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</si>
  <si>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</si>
  <si>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</si>
  <si>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</si>
  <si>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</si>
  <si>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</si>
  <si>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</si>
  <si>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</si>
  <si>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</si>
  <si>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</si>
  <si>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</si>
  <si>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</si>
  <si>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</si>
  <si>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</si>
  <si>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</si>
  <si>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</si>
  <si>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</si>
  <si>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</si>
  <si>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</si>
  <si>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</si>
  <si>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</si>
  <si>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</si>
  <si>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</si>
  <si>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</si>
  <si>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</si>
  <si>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</si>
  <si>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</si>
  <si>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</si>
  <si>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</si>
  <si>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</si>
  <si>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</si>
  <si>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</si>
  <si>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</si>
  <si>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</si>
  <si>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</si>
  <si>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</si>
  <si>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</si>
  <si>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</si>
  <si>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</si>
  <si>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</si>
  <si>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</si>
  <si>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</si>
  <si>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</si>
  <si>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</si>
  <si>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</si>
  <si>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</si>
  <si>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</si>
  <si>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</si>
  <si>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</si>
  <si>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</si>
  <si>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</si>
  <si>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</si>
  <si>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</si>
  <si>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</si>
  <si>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</si>
  <si>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</si>
  <si>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</si>
  <si>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</si>
  <si>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</si>
  <si>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</si>
  <si>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</si>
  <si>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</si>
  <si>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</si>
  <si>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</si>
  <si>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</si>
  <si>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</si>
  <si>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</si>
  <si>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</si>
  <si>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</si>
  <si>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</si>
  <si>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</si>
  <si>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</si>
  <si>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</si>
  <si>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</si>
  <si>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</si>
  <si>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</si>
  <si>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</si>
  <si>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</si>
  <si>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</si>
  <si>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</si>
  <si>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</si>
  <si>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</si>
  <si>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</si>
  <si>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</si>
  <si>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</si>
  <si>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</si>
  <si>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</si>
  <si>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</si>
  <si>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</si>
  <si>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</si>
  <si>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</si>
  <si>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</si>
  <si>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</si>
  <si>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</si>
  <si>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</si>
  <si>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</si>
  <si>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</si>
  <si>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</si>
  <si>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</si>
  <si>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</si>
  <si>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</si>
  <si>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</si>
  <si>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</si>
  <si>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</si>
  <si>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</si>
  <si>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</si>
  <si>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</si>
  <si>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</si>
  <si>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</si>
  <si>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</si>
  <si>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</si>
  <si>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</si>
  <si>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</si>
  <si>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</si>
  <si>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</si>
  <si>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</si>
  <si>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</si>
  <si>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</si>
  <si>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</si>
  <si>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</si>
  <si>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</si>
  <si>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</si>
  <si>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</si>
  <si>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</si>
  <si>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</si>
  <si>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</si>
  <si>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</si>
  <si>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</si>
  <si>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</si>
  <si>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</si>
  <si>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</si>
  <si>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</si>
  <si>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</si>
  <si>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</si>
  <si>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</si>
  <si>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</si>
  <si>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</si>
  <si>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</si>
  <si>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</si>
  <si>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</si>
  <si>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</si>
  <si>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</si>
  <si>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</si>
  <si>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</si>
  <si>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</si>
  <si>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</si>
  <si>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</si>
  <si>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</si>
  <si>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</si>
  <si>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</si>
  <si>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</si>
  <si>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</si>
  <si>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</si>
  <si>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</si>
  <si>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</si>
  <si>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</si>
  <si>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</si>
  <si>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</si>
  <si>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</si>
  <si>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</si>
  <si>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</si>
  <si>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</si>
  <si>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</si>
  <si>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</si>
  <si>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</si>
  <si>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</si>
  <si>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</si>
  <si>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</si>
  <si>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</si>
  <si>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</si>
  <si>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</si>
  <si>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</si>
  <si>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</si>
  <si>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</si>
  <si>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</si>
  <si>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</si>
  <si>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</si>
  <si>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</si>
  <si>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</si>
  <si>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</si>
  <si>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</si>
  <si>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</si>
  <si>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</si>
  <si>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</si>
  <si>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</si>
  <si>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</si>
  <si>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</si>
  <si>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</si>
  <si>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</si>
  <si>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</si>
  <si>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</si>
  <si>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</si>
  <si>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</si>
  <si>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</si>
  <si>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</si>
  <si>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</si>
  <si>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</si>
  <si>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</si>
  <si>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</si>
  <si>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</si>
  <si>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</si>
  <si>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</si>
  <si>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</si>
  <si>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</si>
  <si>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</si>
  <si>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</si>
  <si>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</si>
  <si>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</si>
  <si>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</si>
  <si>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</si>
  <si>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</si>
  <si>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</si>
  <si>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</si>
  <si>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</si>
  <si>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</si>
  <si>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</si>
  <si>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</si>
  <si>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</si>
  <si>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</si>
  <si>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</si>
  <si>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</si>
  <si>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</si>
  <si>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</si>
  <si>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</si>
  <si>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</si>
  <si>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</si>
  <si>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</si>
  <si>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</si>
  <si>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</si>
  <si>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</si>
  <si>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</si>
  <si>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</si>
  <si>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</si>
  <si>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</si>
  <si>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</si>
  <si>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</si>
  <si>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</si>
  <si>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</si>
  <si>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</si>
  <si>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</si>
  <si>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</si>
  <si>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</si>
  <si>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</si>
  <si>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</si>
  <si>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</si>
  <si>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</si>
  <si>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</si>
  <si>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</si>
  <si>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</si>
  <si>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</si>
  <si>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</si>
  <si>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</si>
  <si>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</si>
  <si>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</si>
  <si>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</si>
  <si>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</si>
  <si>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</si>
  <si>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</si>
  <si>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</si>
  <si>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</si>
  <si>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</si>
  <si>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</si>
  <si>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</si>
  <si>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</si>
  <si>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</si>
  <si>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</si>
  <si>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</si>
  <si>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</si>
  <si>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</si>
  <si>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</si>
  <si>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</si>
  <si>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</si>
  <si>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</si>
  <si>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</si>
  <si>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</si>
  <si>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</si>
  <si>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</si>
  <si>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</si>
  <si>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</si>
  <si>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</si>
  <si>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</si>
  <si>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</si>
  <si>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</si>
  <si>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</si>
  <si>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</si>
  <si>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</si>
  <si>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</si>
  <si>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</si>
  <si>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</si>
  <si>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</si>
  <si>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</si>
  <si>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</si>
  <si>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</si>
  <si>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</si>
  <si>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</si>
  <si>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</si>
  <si>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</si>
  <si>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</si>
  <si>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</si>
  <si>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</si>
  <si>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</si>
  <si>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</si>
  <si>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</si>
  <si>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</si>
  <si>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</si>
  <si>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</si>
  <si>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</si>
  <si>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</si>
  <si>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</si>
  <si>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</si>
  <si>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</si>
  <si>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</si>
  <si>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</si>
  <si>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</si>
  <si>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</si>
  <si>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</si>
  <si>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</si>
  <si>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</si>
  <si>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</si>
  <si>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</si>
  <si>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</si>
  <si>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</si>
  <si>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</si>
  <si>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</si>
  <si>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</si>
  <si>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</si>
  <si>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</si>
  <si>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</si>
  <si>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</si>
  <si>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</si>
  <si>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</si>
  <si>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</si>
  <si>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</si>
  <si>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</si>
  <si>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</si>
  <si>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</si>
  <si>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</si>
  <si>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</si>
  <si>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</si>
  <si>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</si>
  <si>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</si>
  <si>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</si>
  <si>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</si>
  <si>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</si>
  <si>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</si>
  <si>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</si>
  <si>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</si>
  <si>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</si>
  <si>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</si>
  <si>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</si>
  <si>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</si>
  <si>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</si>
  <si>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</si>
  <si>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</si>
  <si>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</si>
  <si>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</si>
  <si>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</si>
  <si>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</si>
  <si>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</si>
  <si>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</si>
  <si>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</si>
  <si>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</si>
  <si>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</si>
  <si>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</si>
  <si>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</si>
  <si>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</si>
  <si>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</si>
  <si>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</si>
  <si>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</si>
  <si>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</si>
  <si>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</si>
  <si>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</si>
  <si>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</si>
  <si>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</si>
  <si>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</si>
  <si>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</si>
  <si>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</si>
  <si>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</si>
  <si>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</si>
  <si>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</si>
  <si>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</si>
  <si>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</si>
  <si>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</si>
  <si>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</si>
  <si>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</si>
  <si>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</si>
  <si>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</si>
  <si>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</si>
  <si>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</si>
  <si>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</si>
  <si>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</si>
  <si>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</si>
  <si>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</si>
  <si>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</si>
  <si>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</si>
  <si>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</si>
  <si>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</si>
  <si>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</si>
  <si>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</si>
  <si>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</si>
  <si>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</si>
  <si>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</si>
  <si>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</si>
  <si>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</si>
  <si>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</si>
  <si>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</si>
  <si>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</si>
  <si>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</si>
  <si>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</si>
  <si>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</si>
  <si>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</si>
  <si>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</si>
  <si>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</si>
  <si>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</si>
  <si>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</si>
  <si>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</si>
  <si>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</si>
  <si>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</si>
  <si>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</si>
  <si>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</si>
  <si>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</si>
  <si>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</si>
  <si>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</si>
  <si>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</si>
  <si>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</si>
  <si>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</si>
  <si>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</si>
  <si>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</si>
  <si>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</si>
  <si>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</si>
  <si>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</si>
  <si>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</si>
  <si>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</si>
  <si>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</si>
  <si>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</si>
  <si>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</si>
  <si>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</si>
  <si>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</si>
  <si>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</si>
  <si>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</si>
  <si>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</si>
  <si>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</si>
  <si>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</si>
  <si>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</si>
  <si>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</si>
  <si>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</si>
  <si>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</si>
  <si>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</si>
  <si>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</si>
  <si>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</si>
  <si>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</si>
  <si>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</si>
  <si>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</si>
  <si>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</si>
  <si>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</si>
  <si>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</si>
  <si>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</si>
  <si>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</si>
  <si>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</si>
  <si>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</si>
  <si>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</si>
  <si>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</si>
  <si>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</si>
  <si>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</si>
  <si>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</si>
  <si>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</si>
  <si>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</si>
  <si>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</si>
  <si>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</si>
  <si>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</si>
  <si>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</si>
  <si>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</si>
  <si>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</si>
  <si>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</si>
  <si>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</si>
  <si>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</si>
  <si>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</si>
  <si>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</si>
  <si>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</si>
  <si>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</si>
  <si>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</si>
  <si>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</si>
  <si>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</si>
  <si>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</si>
  <si>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</si>
  <si>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</si>
  <si>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</si>
  <si>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</si>
  <si>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</si>
  <si>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</si>
  <si>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</si>
  <si>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</si>
  <si>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</si>
  <si>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</si>
  <si>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</si>
  <si>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</si>
  <si>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</si>
  <si>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</si>
  <si>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</si>
  <si>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</si>
  <si>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</si>
  <si>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</si>
  <si>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</si>
  <si>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</si>
  <si>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</si>
  <si>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</si>
  <si>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</si>
  <si>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</si>
  <si>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</si>
  <si>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</si>
  <si>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</si>
  <si>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</si>
  <si>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</si>
  <si>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</si>
  <si>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</si>
  <si>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</si>
  <si>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</si>
  <si>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</si>
  <si>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</si>
  <si>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</si>
  <si>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</si>
  <si>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</si>
  <si>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</si>
  <si>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</si>
  <si>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</si>
  <si>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</si>
  <si>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</si>
  <si>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</si>
  <si>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</si>
  <si>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</si>
  <si>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</si>
  <si>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</si>
  <si>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</si>
  <si>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</si>
  <si>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</si>
  <si>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</si>
  <si>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</si>
  <si>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</si>
  <si>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</si>
  <si>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</si>
  <si>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</si>
  <si>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</si>
  <si>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</si>
  <si>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</si>
  <si>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</si>
  <si>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</si>
  <si>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</si>
  <si>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</si>
  <si>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</si>
  <si>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</si>
  <si>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</si>
  <si>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</si>
  <si>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</si>
  <si>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</si>
  <si>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</si>
  <si>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</si>
  <si>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</si>
  <si>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</si>
  <si>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</si>
  <si>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</si>
  <si>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</si>
  <si>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</si>
  <si>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</si>
  <si>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</si>
  <si>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</si>
  <si>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</si>
  <si>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</si>
  <si>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</si>
  <si>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</si>
  <si>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</si>
  <si>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</si>
  <si>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</si>
  <si>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</si>
  <si>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</si>
  <si>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</si>
  <si>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</si>
  <si>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</si>
  <si>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</si>
  <si>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</si>
  <si>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</si>
  <si>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</si>
  <si>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</si>
  <si>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</si>
  <si>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</si>
  <si>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</si>
  <si>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</si>
  <si>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</si>
  <si>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</si>
  <si>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</si>
  <si>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</si>
  <si>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</si>
  <si>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</si>
  <si>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</si>
  <si>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</si>
  <si>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</si>
  <si>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</si>
  <si>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</si>
  <si>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</si>
  <si>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</si>
  <si>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</si>
  <si>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</si>
  <si>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</si>
  <si>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</si>
  <si>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</si>
  <si>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</si>
  <si>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</si>
  <si>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</si>
  <si>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</si>
  <si>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</si>
  <si>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</si>
  <si>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</si>
  <si>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</si>
  <si>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</si>
  <si>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</si>
  <si>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</si>
  <si>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</si>
  <si>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</si>
  <si>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</si>
  <si>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</si>
  <si>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</si>
  <si>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</si>
  <si>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</si>
  <si>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</si>
  <si>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</si>
  <si>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</si>
  <si>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</si>
  <si>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</si>
  <si>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</si>
  <si>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</si>
  <si>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</si>
  <si>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</si>
  <si>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</si>
  <si>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</si>
  <si>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</si>
  <si>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</si>
  <si>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</si>
  <si>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</si>
  <si>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</si>
  <si>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</si>
  <si>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</si>
  <si>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</si>
  <si>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</si>
  <si>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</si>
  <si>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</si>
  <si>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</si>
  <si>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</si>
  <si>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</si>
  <si>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</si>
  <si>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</si>
  <si>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</si>
  <si>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</si>
  <si>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</si>
  <si>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</si>
  <si>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</si>
  <si>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</si>
  <si>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</si>
  <si>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</si>
  <si>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</si>
  <si>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</si>
  <si>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</si>
  <si>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</si>
  <si>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</si>
  <si>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</si>
  <si>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</si>
  <si>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</si>
  <si>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</si>
  <si>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</si>
  <si>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</si>
  <si>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</si>
  <si>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</si>
  <si>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</si>
  <si>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</si>
  <si>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</si>
  <si>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</si>
  <si>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</si>
  <si>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</si>
  <si>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</si>
  <si>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</si>
  <si>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</si>
  <si>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</si>
  <si>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</si>
  <si>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</si>
  <si>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</si>
  <si>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</si>
  <si>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</si>
  <si>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</si>
  <si>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</si>
  <si>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</si>
  <si>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</si>
  <si>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</si>
  <si>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</si>
  <si>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</si>
  <si>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</si>
  <si>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</si>
  <si>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</si>
  <si>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</si>
  <si>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</si>
  <si>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</si>
  <si>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</si>
  <si>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</si>
  <si>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</si>
  <si>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</si>
  <si>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</si>
  <si>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</si>
  <si>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</si>
  <si>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</si>
  <si>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</si>
  <si>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</si>
  <si>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</si>
  <si>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</si>
  <si>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</si>
  <si>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</si>
  <si>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</si>
  <si>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</si>
  <si>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</si>
  <si>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</si>
  <si>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</si>
  <si>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</si>
  <si>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</si>
  <si>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</si>
  <si>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</si>
  <si>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</si>
  <si>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</si>
  <si>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</si>
  <si>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</si>
  <si>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</si>
  <si>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</si>
  <si>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</si>
  <si>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</si>
  <si>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</si>
  <si>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</si>
  <si>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</si>
  <si>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</si>
  <si>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</si>
  <si>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</si>
  <si>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</si>
  <si>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</si>
  <si>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</si>
  <si>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</si>
  <si>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</si>
  <si>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</si>
  <si>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</si>
  <si>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</si>
  <si>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</si>
  <si>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</si>
  <si>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</si>
  <si>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</si>
  <si>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</si>
  <si>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</si>
  <si>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</si>
  <si>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</si>
  <si>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</si>
  <si>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</si>
  <si>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</si>
  <si>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</si>
  <si>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</si>
  <si>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</si>
  <si>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</si>
  <si>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</si>
  <si>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</si>
  <si>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</si>
  <si>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</si>
  <si>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</si>
  <si>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</si>
  <si>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</si>
  <si>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</si>
  <si>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</si>
  <si>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</si>
  <si>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</si>
  <si>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</si>
  <si>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</si>
  <si>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</si>
  <si>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</si>
  <si>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</si>
  <si>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</si>
  <si>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</si>
  <si>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</si>
  <si>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</si>
  <si>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</si>
  <si>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</si>
  <si>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</si>
  <si>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</si>
  <si>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</si>
  <si>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</si>
  <si>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</si>
  <si>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</si>
  <si>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</si>
  <si>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</si>
  <si>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</si>
  <si>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</si>
  <si>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</si>
  <si>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</si>
  <si>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</si>
  <si>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</si>
  <si>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</si>
  <si>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</si>
  <si>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</si>
  <si>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</si>
  <si>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</si>
  <si>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</si>
  <si>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</si>
  <si>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</si>
  <si>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</si>
  <si>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</si>
  <si>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</si>
  <si>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</si>
  <si>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</si>
  <si>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</si>
  <si>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</si>
  <si>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</si>
  <si>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</si>
  <si>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</si>
  <si>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</si>
  <si>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</si>
  <si>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</si>
  <si>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</si>
  <si>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</si>
  <si>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</si>
  <si>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</si>
  <si>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</si>
  <si>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</si>
  <si>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</si>
  <si>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</si>
  <si>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</si>
  <si>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</si>
  <si>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</si>
  <si>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</si>
  <si>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</si>
  <si>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</si>
  <si>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</si>
  <si>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</si>
  <si>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</si>
  <si>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</si>
  <si>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</si>
  <si>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</si>
  <si>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</si>
  <si>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</si>
  <si>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</si>
  <si>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</si>
  <si>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</si>
  <si>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</si>
  <si>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</si>
  <si>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</si>
  <si>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</si>
  <si>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</si>
  <si>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</si>
  <si>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</si>
  <si>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</si>
  <si>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</si>
  <si>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</si>
  <si>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</si>
  <si>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</si>
  <si>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</si>
  <si>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</si>
  <si>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</si>
  <si>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</si>
  <si>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</si>
  <si>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</si>
  <si>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</si>
  <si>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</si>
  <si>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</si>
  <si>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</si>
  <si>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</si>
  <si>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</si>
  <si>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</si>
  <si>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</si>
  <si>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</si>
  <si>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</si>
  <si>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</si>
  <si>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</si>
  <si>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</si>
  <si>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</si>
  <si>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</si>
  <si>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</si>
  <si>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</si>
  <si>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</si>
  <si>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</si>
  <si>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</si>
  <si>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</si>
  <si>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</si>
  <si>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</si>
  <si>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</si>
  <si>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</si>
  <si>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</si>
  <si>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</si>
  <si>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</si>
  <si>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</si>
  <si>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</si>
  <si>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</si>
  <si>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</si>
  <si>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</si>
  <si>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</si>
  <si>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</si>
  <si>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</si>
  <si>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</si>
  <si>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</si>
  <si>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</si>
  <si>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</si>
  <si>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</si>
  <si>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</si>
  <si>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</si>
  <si>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</si>
  <si>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</si>
  <si>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</si>
  <si>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</si>
  <si>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</si>
  <si>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</si>
  <si>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</si>
  <si>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</si>
  <si>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</si>
  <si>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</si>
  <si>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</si>
  <si>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</si>
  <si>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</si>
  <si>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</si>
  <si>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</si>
  <si>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</si>
  <si>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</si>
  <si>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</si>
  <si>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</si>
  <si>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</si>
  <si>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</si>
  <si>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</si>
  <si>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</si>
  <si>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</si>
  <si>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</si>
  <si>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</si>
  <si>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</si>
  <si>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</si>
  <si>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</si>
  <si>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</si>
  <si>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</si>
  <si>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</si>
  <si>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</si>
  <si>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</si>
  <si>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</si>
  <si>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</si>
  <si>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</si>
  <si>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</si>
  <si>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</si>
  <si>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</si>
  <si>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</si>
  <si>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</si>
  <si>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</si>
  <si>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</si>
  <si>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</si>
  <si>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</si>
  <si>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</si>
  <si>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</si>
  <si>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</si>
  <si>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</si>
  <si>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</si>
  <si>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</si>
  <si>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</si>
  <si>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</si>
  <si>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</si>
  <si>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</si>
  <si>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</si>
  <si>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</si>
  <si>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</si>
  <si>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</si>
  <si>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</si>
  <si>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</si>
  <si>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</si>
  <si>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</si>
  <si>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</si>
  <si>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</si>
  <si>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</si>
  <si>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</si>
  <si>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</si>
  <si>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</si>
  <si>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</si>
  <si>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</si>
  <si>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</si>
  <si>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</si>
  <si>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</si>
  <si>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</si>
  <si>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</si>
  <si>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</si>
  <si>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</si>
  <si>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</si>
  <si>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</si>
  <si>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</si>
  <si>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</si>
  <si>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</si>
  <si>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</si>
  <si>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</si>
  <si>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</si>
  <si>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</si>
  <si>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</si>
  <si>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</si>
  <si>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</si>
  <si>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</si>
  <si>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</si>
  <si>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</si>
  <si>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</si>
  <si>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</si>
  <si>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</si>
  <si>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</si>
  <si>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</si>
  <si>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</si>
  <si>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</si>
  <si>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</si>
  <si>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</si>
  <si>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</si>
  <si>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</si>
  <si>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</si>
  <si>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</si>
  <si>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</si>
  <si>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</si>
  <si>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</si>
  <si>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</si>
  <si>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</si>
  <si>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</si>
  <si>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</si>
  <si>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</si>
  <si>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</si>
  <si>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</si>
  <si>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</si>
  <si>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</si>
  <si>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</si>
  <si>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</si>
  <si>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</si>
  <si>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</si>
  <si>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</si>
  <si>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</si>
  <si>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</si>
  <si>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</si>
  <si>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</si>
  <si>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</si>
  <si>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</si>
  <si>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</si>
  <si>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</si>
  <si>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</si>
  <si>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</si>
  <si>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</si>
  <si>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</si>
  <si>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</si>
  <si>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</si>
  <si>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</si>
  <si>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</si>
  <si>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</si>
  <si>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</si>
  <si>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</si>
  <si>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</si>
  <si>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</si>
  <si>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</si>
  <si>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</si>
  <si>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</si>
  <si>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</si>
  <si>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</si>
  <si>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</si>
  <si>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</si>
  <si>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</si>
  <si>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</si>
  <si>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</si>
  <si>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</si>
  <si>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</si>
  <si>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</si>
  <si>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</si>
  <si>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</si>
  <si>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</si>
  <si>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</si>
  <si>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</si>
  <si>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</si>
  <si>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</si>
  <si>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</si>
  <si>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</si>
  <si>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</si>
  <si>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</si>
  <si>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</si>
  <si>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</si>
  <si>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</si>
  <si>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</si>
  <si>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</si>
  <si>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</si>
  <si>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</si>
  <si>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</si>
  <si>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</si>
  <si>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</si>
  <si>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</si>
  <si>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</si>
  <si>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</si>
  <si>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</si>
  <si>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</si>
  <si>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</si>
  <si>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</si>
  <si>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</si>
  <si>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</si>
  <si>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</si>
  <si>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</si>
  <si>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</si>
  <si>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</si>
  <si>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</si>
  <si>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</si>
  <si>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</si>
  <si>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</si>
  <si>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</si>
  <si>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</si>
  <si>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</si>
  <si>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</si>
  <si>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</si>
  <si>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</si>
  <si>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</si>
  <si>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</si>
  <si>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</si>
  <si>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</si>
  <si>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</si>
  <si>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</si>
  <si>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</si>
  <si>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</si>
  <si>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</si>
  <si>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</si>
  <si>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</si>
  <si>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</si>
  <si>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</si>
  <si>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</si>
  <si>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</si>
  <si>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</si>
  <si>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</si>
  <si>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</si>
  <si>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</si>
  <si>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</si>
  <si>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</si>
  <si>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</si>
  <si>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</si>
  <si>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</si>
  <si>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</si>
  <si>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</si>
  <si>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</si>
  <si>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</si>
  <si>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</si>
  <si>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</si>
  <si>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</si>
  <si>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</si>
  <si>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</si>
  <si>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</si>
  <si>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</si>
  <si>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</si>
  <si>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</si>
  <si>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</si>
  <si>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</si>
  <si>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</si>
  <si>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</si>
  <si>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</si>
  <si>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</si>
  <si>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</si>
  <si>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</si>
  <si>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</si>
  <si>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</si>
  <si>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</si>
  <si>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</si>
  <si>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</si>
  <si>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</si>
  <si>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</si>
  <si>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</si>
  <si>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</si>
  <si>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</si>
  <si>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</si>
  <si>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</si>
  <si>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</si>
  <si>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</si>
  <si>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</si>
  <si>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</si>
  <si>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</si>
  <si>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</si>
  <si>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</si>
  <si>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</si>
  <si>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</si>
  <si>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</si>
  <si>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</si>
  <si>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</si>
  <si>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</si>
  <si>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</si>
  <si>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</si>
  <si>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</si>
  <si>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</si>
  <si>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</si>
  <si>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</si>
  <si>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</si>
  <si>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</si>
  <si>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</si>
  <si>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</si>
  <si>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</si>
  <si>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</si>
  <si>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</si>
  <si>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</si>
  <si>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</si>
  <si>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</si>
  <si>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</si>
  <si>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</si>
  <si>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</si>
  <si>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</si>
  <si>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</si>
  <si>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</si>
  <si>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</si>
  <si>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</si>
  <si>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</si>
  <si>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</si>
  <si>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</si>
  <si>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</si>
  <si>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</si>
  <si>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</si>
  <si>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</si>
  <si>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</si>
  <si>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</si>
  <si>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</si>
  <si>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</si>
  <si>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</si>
  <si>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</si>
  <si>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</si>
  <si>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</si>
  <si>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</si>
  <si>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</si>
  <si>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</si>
  <si>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</si>
  <si>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</si>
  <si>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</si>
  <si>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</si>
  <si>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</si>
  <si>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</si>
  <si>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</si>
  <si>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</si>
  <si>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</si>
  <si>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</si>
  <si>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</si>
  <si>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</si>
  <si>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</si>
  <si>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</si>
  <si>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</si>
  <si>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</si>
  <si>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</si>
  <si>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</si>
  <si>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</si>
  <si>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</si>
  <si>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</si>
  <si>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</si>
  <si>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</si>
  <si>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</si>
  <si>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</si>
  <si>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</si>
  <si>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</si>
  <si>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</si>
  <si>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</si>
  <si>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</si>
  <si>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</si>
  <si>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</si>
  <si>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</si>
  <si>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</si>
  <si>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</si>
  <si>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</si>
  <si>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</si>
  <si>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</si>
  <si>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</si>
  <si>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</si>
  <si>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</si>
  <si>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</si>
  <si>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</si>
  <si>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</si>
  <si>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</si>
  <si>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</si>
  <si>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</si>
  <si>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</si>
  <si>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</si>
  <si>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</si>
  <si>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</si>
  <si>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</si>
  <si>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</si>
  <si>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</si>
  <si>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</si>
  <si>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</si>
  <si>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</si>
  <si>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</si>
  <si>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</si>
  <si>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</si>
  <si>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</si>
  <si>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</si>
  <si>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</si>
  <si>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</si>
  <si>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</si>
  <si>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</si>
  <si>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</si>
  <si>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</si>
  <si>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</si>
  <si>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</si>
  <si>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</si>
  <si>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</si>
  <si>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</si>
  <si>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</si>
  <si>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</si>
  <si>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</si>
  <si>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</si>
  <si>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</si>
  <si>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</si>
  <si>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</si>
  <si>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</si>
  <si>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</si>
  <si>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</si>
  <si>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</si>
  <si>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</si>
  <si>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</si>
  <si>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</si>
  <si>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</si>
  <si>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</si>
  <si>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</si>
  <si>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</si>
  <si>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</si>
  <si>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</si>
  <si>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</si>
  <si>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</si>
  <si>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</si>
  <si>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</si>
  <si>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</si>
  <si>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</si>
  <si>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</si>
  <si>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</si>
  <si>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</si>
  <si>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</si>
  <si>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</si>
  <si>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</si>
  <si>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</si>
  <si>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</si>
  <si>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</si>
  <si>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</si>
  <si>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</si>
  <si>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</si>
  <si>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</si>
  <si>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</si>
  <si>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</si>
  <si>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</si>
  <si>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</si>
  <si>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</si>
  <si>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</si>
  <si>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</si>
  <si>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</si>
  <si>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</si>
  <si>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</si>
  <si>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</si>
  <si>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</si>
  <si>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</si>
  <si>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</si>
  <si>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</si>
  <si>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</si>
  <si>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</si>
  <si>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</si>
  <si>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</si>
  <si>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</si>
  <si>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</si>
  <si>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</si>
  <si>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</si>
  <si>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</si>
  <si>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</si>
  <si>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</si>
  <si>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</si>
  <si>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</si>
  <si>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</si>
  <si>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</si>
  <si>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</si>
  <si>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</si>
  <si>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</si>
  <si>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</si>
  <si>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</si>
  <si>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</si>
  <si>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</si>
  <si>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</si>
  <si>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</si>
  <si>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</si>
  <si>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</si>
  <si>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</si>
  <si>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</si>
  <si>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</si>
  <si>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</si>
  <si>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</si>
  <si>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</si>
  <si>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</si>
  <si>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</si>
  <si>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</si>
  <si>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</si>
  <si>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</si>
  <si>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</si>
  <si>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</si>
  <si>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</si>
  <si>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</si>
  <si>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</si>
  <si>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</si>
  <si>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</si>
  <si>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</si>
  <si>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</si>
  <si>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</si>
  <si>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</si>
  <si>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</si>
  <si>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</si>
  <si>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</si>
  <si>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</si>
  <si>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</si>
  <si>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</si>
  <si>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</si>
  <si>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</si>
  <si>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</si>
  <si>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</si>
  <si>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</si>
  <si>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</si>
  <si>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</si>
  <si>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</si>
  <si>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</si>
  <si>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</si>
  <si>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</si>
  <si>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</si>
  <si>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</si>
  <si>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</si>
  <si>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</si>
  <si>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</si>
  <si>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</si>
  <si>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</si>
  <si>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</si>
  <si>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</si>
  <si>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</si>
  <si>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</si>
  <si>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</si>
  <si>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</si>
  <si>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</si>
  <si>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</si>
  <si>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</si>
  <si>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</si>
  <si>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</si>
  <si>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</si>
  <si>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</si>
  <si>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</si>
  <si>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</si>
  <si>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</si>
  <si>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</si>
  <si>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</si>
  <si>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</si>
  <si>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</si>
  <si>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</si>
  <si>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</si>
  <si>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</si>
  <si>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</si>
  <si>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</si>
  <si>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</si>
  <si>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</si>
  <si>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</si>
  <si>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</si>
  <si>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</si>
  <si>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</si>
  <si>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</si>
  <si>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</si>
  <si>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</si>
  <si>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</si>
  <si>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</si>
  <si>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</si>
  <si>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</si>
  <si>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</si>
  <si>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</si>
  <si>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</si>
  <si>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</si>
  <si>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</si>
  <si>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</si>
  <si>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</si>
  <si>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</si>
  <si>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</si>
  <si>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</si>
  <si>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</si>
  <si>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</si>
  <si>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</si>
  <si>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</si>
  <si>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</si>
  <si>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</si>
  <si>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</si>
  <si>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</si>
  <si>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</si>
  <si>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</si>
  <si>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</si>
  <si>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</si>
  <si>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</si>
  <si>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</si>
  <si>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</si>
  <si>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</si>
  <si>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</si>
  <si>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</si>
  <si>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</si>
  <si>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</si>
  <si>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</si>
  <si>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</si>
  <si>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</si>
  <si>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</si>
  <si>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</si>
  <si>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</si>
  <si>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</si>
  <si>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</si>
  <si>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</si>
  <si>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</si>
  <si>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</si>
  <si>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</si>
  <si>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</si>
  <si>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</si>
  <si>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</si>
  <si>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</si>
  <si>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</si>
  <si>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</si>
  <si>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</si>
  <si>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</si>
  <si>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</si>
  <si>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</si>
  <si>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</si>
  <si>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</si>
  <si>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</si>
  <si>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</si>
  <si>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</si>
  <si>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</si>
  <si>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</si>
  <si>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</si>
  <si>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</si>
  <si>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</si>
  <si>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</si>
  <si>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</si>
  <si>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</si>
  <si>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</si>
  <si>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</si>
  <si>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</si>
  <si>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</si>
  <si>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</si>
  <si>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</si>
  <si>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</si>
  <si>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</si>
  <si>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</si>
  <si>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</si>
  <si>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</si>
  <si>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</si>
  <si>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</si>
  <si>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</si>
  <si>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</si>
  <si>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</si>
  <si>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</si>
  <si>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</si>
  <si>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</si>
  <si>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</si>
  <si>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</si>
  <si>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</si>
  <si>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</si>
  <si>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</si>
  <si>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</si>
  <si>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</si>
  <si>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</si>
  <si>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</si>
  <si>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</si>
  <si>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</si>
  <si>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</si>
  <si>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</si>
  <si>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</si>
  <si>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</si>
  <si>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</si>
  <si>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</si>
  <si>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</si>
  <si>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</si>
  <si>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</si>
  <si>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</si>
  <si>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</si>
  <si>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</si>
  <si>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</si>
  <si>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</si>
  <si>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</si>
  <si>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</si>
  <si>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</si>
  <si>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</si>
  <si>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</si>
  <si>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</si>
  <si>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</si>
  <si>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</si>
  <si>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</si>
  <si>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</si>
  <si>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</si>
  <si>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</si>
  <si>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</si>
  <si>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</si>
  <si>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</si>
  <si>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</si>
  <si>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</si>
  <si>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</si>
  <si>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</si>
  <si>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</si>
  <si>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</si>
  <si>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</si>
  <si>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</si>
  <si>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</si>
  <si>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</si>
  <si>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</si>
  <si>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</si>
  <si>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</si>
  <si>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</si>
  <si>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</si>
  <si>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</si>
  <si>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</si>
  <si>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</si>
  <si>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</si>
  <si>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</si>
  <si>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</si>
  <si>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</si>
  <si>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</si>
  <si>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</si>
  <si>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</si>
  <si>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</si>
  <si>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</si>
  <si>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</si>
  <si>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</si>
  <si>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</si>
  <si>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</si>
  <si>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</si>
  <si>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</si>
  <si>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</si>
  <si>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</si>
  <si>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</si>
  <si>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</si>
  <si>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</si>
  <si>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</si>
  <si>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</si>
  <si>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</si>
  <si>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</si>
  <si>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</si>
  <si>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</si>
  <si>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</si>
  <si>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</si>
  <si>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</si>
  <si>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</si>
  <si>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</si>
  <si>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</si>
  <si>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</si>
  <si>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</si>
  <si>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</si>
  <si>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</si>
  <si>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</si>
  <si>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</si>
  <si>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</si>
  <si>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</si>
  <si>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</si>
  <si>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</si>
  <si>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</si>
  <si>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</si>
  <si>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</si>
  <si>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</si>
  <si>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</si>
  <si>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</si>
  <si>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</si>
  <si>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</si>
  <si>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</si>
  <si>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</si>
  <si>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</si>
  <si>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</si>
  <si>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</si>
  <si>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</si>
  <si>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</si>
  <si>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</si>
  <si>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</si>
  <si>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</si>
  <si>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</si>
  <si>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</si>
  <si>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</si>
  <si>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</si>
  <si>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</si>
  <si>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</si>
  <si>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</si>
  <si>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</si>
  <si>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</si>
  <si>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</si>
  <si>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</si>
  <si>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</si>
  <si>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</si>
  <si>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</si>
  <si>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</si>
  <si>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</si>
  <si>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</si>
  <si>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</si>
  <si>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</si>
  <si>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</si>
  <si>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</si>
  <si>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</si>
  <si>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</si>
  <si>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</si>
  <si>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</si>
  <si>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</si>
  <si>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</si>
  <si>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</si>
  <si>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</si>
  <si>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</si>
  <si>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</si>
  <si>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</si>
  <si>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</si>
  <si>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</si>
  <si>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</si>
  <si>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</si>
  <si>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</si>
  <si>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</si>
  <si>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</si>
  <si>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</si>
  <si>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</si>
  <si>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</si>
  <si>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</si>
  <si>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</si>
  <si>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</si>
  <si>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</si>
  <si>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</si>
  <si>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</si>
  <si>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</si>
  <si>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</si>
  <si>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</si>
  <si>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</si>
  <si>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</si>
  <si>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</si>
  <si>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</si>
  <si>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</si>
  <si>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</si>
  <si>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</si>
  <si>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</si>
  <si>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</si>
  <si>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</si>
  <si>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</si>
  <si>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</si>
  <si>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</si>
  <si>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</si>
  <si>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</si>
  <si>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</si>
  <si>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</si>
  <si>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</si>
  <si>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</si>
  <si>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</si>
  <si>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</si>
  <si>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</si>
  <si>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</si>
  <si>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</si>
  <si>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</si>
  <si>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</si>
  <si>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</si>
  <si>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</si>
  <si>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</si>
  <si>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</si>
  <si>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</si>
  <si>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</si>
  <si>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</si>
  <si>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</si>
  <si>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</si>
  <si>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</si>
  <si>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</si>
  <si>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</si>
  <si>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</si>
  <si>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</si>
  <si>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</si>
  <si>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</si>
  <si>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</si>
  <si>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</si>
  <si>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</si>
  <si>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</si>
  <si>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</si>
  <si>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</si>
  <si>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</si>
  <si>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</si>
  <si>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</si>
  <si>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</si>
  <si>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</si>
  <si>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</si>
  <si>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</si>
  <si>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</si>
  <si>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</si>
  <si>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</si>
  <si>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</si>
  <si>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</si>
  <si>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</si>
  <si>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</si>
  <si>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</si>
  <si>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</si>
  <si>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</si>
  <si>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</si>
  <si>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</si>
  <si>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</si>
  <si>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</si>
  <si>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</si>
  <si>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</si>
  <si>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</si>
  <si>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</si>
  <si>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</si>
  <si>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</si>
  <si>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</si>
  <si>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</si>
  <si>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</si>
  <si>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</si>
  <si>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</si>
  <si>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</si>
  <si>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</si>
  <si>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</si>
  <si>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</si>
  <si>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</si>
  <si>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</si>
  <si>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</si>
  <si>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</si>
  <si>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</si>
  <si>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</si>
  <si>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</si>
  <si>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</si>
  <si>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</si>
  <si>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</si>
  <si>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</si>
  <si>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</si>
  <si>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</si>
  <si>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</si>
  <si>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</si>
  <si>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</si>
  <si>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</si>
  <si>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</si>
  <si>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</si>
  <si>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</si>
  <si>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</si>
  <si>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</si>
  <si>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</si>
  <si>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</si>
  <si>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</si>
  <si>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</si>
  <si>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</si>
  <si>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</si>
  <si>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</si>
  <si>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</si>
  <si>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</si>
  <si>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</si>
  <si>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</si>
  <si>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</si>
  <si>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</si>
  <si>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</si>
  <si>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</si>
  <si>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</si>
  <si>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</si>
  <si>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</si>
  <si>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</si>
  <si>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</si>
  <si>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</si>
  <si>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</si>
  <si>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</si>
  <si>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</si>
  <si>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</si>
  <si>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</si>
  <si>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</si>
  <si>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</si>
  <si>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</si>
  <si>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</si>
  <si>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</si>
  <si>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</si>
  <si>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</si>
  <si>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</si>
  <si>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</si>
  <si>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</si>
  <si>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</si>
  <si>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</si>
  <si>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</si>
  <si>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</si>
  <si>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</si>
  <si>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</si>
  <si>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</si>
  <si>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</si>
  <si>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</si>
  <si>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</si>
  <si>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</si>
  <si>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</si>
  <si>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</si>
  <si>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</si>
  <si>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</si>
  <si>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</si>
  <si>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</si>
  <si>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</si>
  <si>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</si>
  <si>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</si>
  <si>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</si>
  <si>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</si>
  <si>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</si>
  <si>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</si>
  <si>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</si>
  <si>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</si>
  <si>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</si>
  <si>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</si>
  <si>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</si>
  <si>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</si>
  <si>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</si>
  <si>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</si>
  <si>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</si>
  <si>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</si>
  <si>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</si>
  <si>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</si>
  <si>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</si>
  <si>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</si>
  <si>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</si>
  <si>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</si>
  <si>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</si>
  <si>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</si>
  <si>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</si>
  <si>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</si>
  <si>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</si>
  <si>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</si>
  <si>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</si>
  <si>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</si>
  <si>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</si>
  <si>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</si>
  <si>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</si>
  <si>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</si>
  <si>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</si>
  <si>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</si>
  <si>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</si>
  <si>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</si>
  <si>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</si>
  <si>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</si>
  <si>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</si>
  <si>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</si>
  <si>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</si>
  <si>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</si>
  <si>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</si>
  <si>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</si>
  <si>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</si>
  <si>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</si>
  <si>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</si>
  <si>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</si>
  <si>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</si>
  <si>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</si>
  <si>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</si>
  <si>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</si>
  <si>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</si>
  <si>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</si>
  <si>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</si>
  <si>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</si>
  <si>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</si>
  <si>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</si>
  <si>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</si>
  <si>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</si>
  <si>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</si>
  <si>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</si>
  <si>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</si>
  <si>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</si>
  <si>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</si>
  <si>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</si>
  <si>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</si>
  <si>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</si>
  <si>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</si>
  <si>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</si>
  <si>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</si>
  <si>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</si>
  <si>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</si>
  <si>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</si>
  <si>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</si>
  <si>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</si>
  <si>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</si>
  <si>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</si>
  <si>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</si>
  <si>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</si>
  <si>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</si>
  <si>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</si>
  <si>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</si>
  <si>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</si>
  <si>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</si>
  <si>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</si>
  <si>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</si>
  <si>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</si>
  <si>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</si>
  <si>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</si>
  <si>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</si>
  <si>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</si>
  <si>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</si>
  <si>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</si>
  <si>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</si>
  <si>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</si>
  <si>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</si>
  <si>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</si>
  <si>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</si>
  <si>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</si>
  <si>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</si>
  <si>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</si>
  <si>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</si>
  <si>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</si>
  <si>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</si>
  <si>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</si>
  <si>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</si>
  <si>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</si>
  <si>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</si>
  <si>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</si>
  <si>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</si>
  <si>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</si>
  <si>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</si>
  <si>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</si>
  <si>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</si>
  <si>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</si>
  <si>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</si>
  <si>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</si>
  <si>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</si>
  <si>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</si>
  <si>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</si>
  <si>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</si>
  <si>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</si>
  <si>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</si>
  <si>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</si>
  <si>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</si>
  <si>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</si>
  <si>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</si>
  <si>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</si>
  <si>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</si>
  <si>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</si>
  <si>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</si>
  <si>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</si>
  <si>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</si>
  <si>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</si>
  <si>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</si>
  <si>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</si>
  <si>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</si>
  <si>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</si>
  <si>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</si>
  <si>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</si>
  <si>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</si>
  <si>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</si>
  <si>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</si>
  <si>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</si>
  <si>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</si>
  <si>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</si>
  <si>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</si>
  <si>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</si>
  <si>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</si>
  <si>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</si>
  <si>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</si>
  <si>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</si>
  <si>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</si>
  <si>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</si>
  <si>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</si>
  <si>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</si>
  <si>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</si>
  <si>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</si>
  <si>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</si>
  <si>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</si>
  <si>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</si>
  <si>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</si>
  <si>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</si>
  <si>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</si>
  <si>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</si>
  <si>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</si>
  <si>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</si>
  <si>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</si>
  <si>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</si>
  <si>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</si>
  <si>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</si>
  <si>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</si>
  <si>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</si>
  <si>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</si>
  <si>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</si>
  <si>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</si>
  <si>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</si>
  <si>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</si>
  <si>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</si>
  <si>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</si>
  <si>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</si>
  <si>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</si>
  <si>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</si>
  <si>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</si>
  <si>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</si>
  <si>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</si>
  <si>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</si>
  <si>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</si>
  <si>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</si>
  <si>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</si>
  <si>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</si>
  <si>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</si>
  <si>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</si>
  <si>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</si>
  <si>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</si>
  <si>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</si>
  <si>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</si>
  <si>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</si>
  <si>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</si>
  <si>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</si>
  <si>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</si>
  <si>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</si>
  <si>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</si>
  <si>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</si>
  <si>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</si>
  <si>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</si>
  <si>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</si>
  <si>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</si>
  <si>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</si>
  <si>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</si>
  <si>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</si>
  <si>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</si>
  <si>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</si>
  <si>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</si>
  <si>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</si>
  <si>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</si>
  <si>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</si>
  <si>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</si>
  <si>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</si>
  <si>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</si>
  <si>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</si>
  <si>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</si>
  <si>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</si>
  <si>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</si>
  <si>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</si>
  <si>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</si>
  <si>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</si>
  <si>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</si>
  <si>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</si>
  <si>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</si>
  <si>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</si>
  <si>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</si>
  <si>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</si>
  <si>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</si>
  <si>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</si>
  <si>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</si>
  <si>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</si>
  <si>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</si>
  <si>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</si>
  <si>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</si>
  <si>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</si>
  <si>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</si>
  <si>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</si>
  <si>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</si>
  <si>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</si>
  <si>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</si>
  <si>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</si>
  <si>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</si>
  <si>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</si>
  <si>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</si>
  <si>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</si>
  <si>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</si>
  <si>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</si>
  <si>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</si>
  <si>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</si>
  <si>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</si>
  <si>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</si>
  <si>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</si>
  <si>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</si>
  <si>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</si>
  <si>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</si>
  <si>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</si>
  <si>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</si>
  <si>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</si>
  <si>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</si>
  <si>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</si>
  <si>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</si>
  <si>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</si>
  <si>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</si>
  <si>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</si>
  <si>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</si>
  <si>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</si>
  <si>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</si>
  <si>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</si>
  <si>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</si>
  <si>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</si>
  <si>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</si>
  <si>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</si>
  <si>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</si>
  <si>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</si>
  <si>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</si>
  <si>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</si>
  <si>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</si>
  <si>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</si>
  <si>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</si>
  <si>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</si>
  <si>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</si>
  <si>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</si>
  <si>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</si>
  <si>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</si>
  <si>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</si>
  <si>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</si>
  <si>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</si>
  <si>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</si>
  <si>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</si>
  <si>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</si>
  <si>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</si>
  <si>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</si>
  <si>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</si>
  <si>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</si>
  <si>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</si>
  <si>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</si>
  <si>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</si>
  <si>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</si>
  <si>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</si>
  <si>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</si>
  <si>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</si>
  <si>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</si>
  <si>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</si>
  <si>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</si>
  <si>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</si>
  <si>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</si>
  <si>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</si>
  <si>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</si>
  <si>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</si>
  <si>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</si>
  <si>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</si>
  <si>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</si>
  <si>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</si>
  <si>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</si>
  <si>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</si>
  <si>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</si>
  <si>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</si>
  <si>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</si>
  <si>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</si>
  <si>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</si>
  <si>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</si>
  <si>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</si>
  <si>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</si>
  <si>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</si>
  <si>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</si>
  <si>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</si>
  <si>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</si>
  <si>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</si>
  <si>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</si>
  <si>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</si>
  <si>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</si>
  <si>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</si>
  <si>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</si>
  <si>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</si>
  <si>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</si>
  <si>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</si>
  <si>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</si>
  <si>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</si>
  <si>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</si>
  <si>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</si>
  <si>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</si>
  <si>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</si>
  <si>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</si>
  <si>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</si>
  <si>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</si>
  <si>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</si>
  <si>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</si>
  <si>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</si>
  <si>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</si>
  <si>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</si>
  <si>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</si>
  <si>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</si>
  <si>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</si>
  <si>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</si>
  <si>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</si>
  <si>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</si>
  <si>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</si>
  <si>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</si>
  <si>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</si>
  <si>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</si>
  <si>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</si>
  <si>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</si>
  <si>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</si>
  <si>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</si>
  <si>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</si>
  <si>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</si>
  <si>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</si>
  <si>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</si>
  <si>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</si>
  <si>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</si>
  <si>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</si>
  <si>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</si>
  <si>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</si>
  <si>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</si>
  <si>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</si>
  <si>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</si>
  <si>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</si>
  <si>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</si>
  <si>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</si>
  <si>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</si>
  <si>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</si>
  <si>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</si>
  <si>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</si>
  <si>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</si>
  <si>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</si>
  <si>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</si>
  <si>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</si>
  <si>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</si>
  <si>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</si>
  <si>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</si>
  <si>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</si>
  <si>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</si>
  <si>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</si>
  <si>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</si>
  <si>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</si>
  <si>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</si>
  <si>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</si>
  <si>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</si>
  <si>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</si>
  <si>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</si>
  <si>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</si>
  <si>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</si>
  <si>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</si>
  <si>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</si>
  <si>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</si>
  <si>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</si>
  <si>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</si>
  <si>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</si>
  <si>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</si>
  <si>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</si>
  <si>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</si>
  <si>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</si>
  <si>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</si>
  <si>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</si>
  <si>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</si>
  <si>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</si>
  <si>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</si>
  <si>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</si>
  <si>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</si>
  <si>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</si>
  <si>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</si>
  <si>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</si>
  <si>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</si>
  <si>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</si>
  <si>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</si>
  <si>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</si>
  <si>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</si>
  <si>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</si>
  <si>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</si>
  <si>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</si>
  <si>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</si>
  <si>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</si>
  <si>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</si>
  <si>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</si>
  <si>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</si>
  <si>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</si>
  <si>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</si>
  <si>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</si>
  <si>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</si>
  <si>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</si>
  <si>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</si>
  <si>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</si>
  <si>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</si>
  <si>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</si>
  <si>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</si>
  <si>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</si>
  <si>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</si>
  <si>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</si>
  <si>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</si>
  <si>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</si>
  <si>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</si>
  <si>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</si>
  <si>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</si>
  <si>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</si>
  <si>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</si>
  <si>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</si>
  <si>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</si>
  <si>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</si>
  <si>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</si>
  <si>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</si>
  <si>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</si>
  <si>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</si>
  <si>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</si>
  <si>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</si>
  <si>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</si>
  <si>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</si>
  <si>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</si>
  <si>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</si>
  <si>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</si>
  <si>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</si>
  <si>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</si>
  <si>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</si>
  <si>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</si>
  <si>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</si>
  <si>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</si>
  <si>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</si>
  <si>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</si>
  <si>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</si>
  <si>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</si>
  <si>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</si>
  <si>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</si>
  <si>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</si>
  <si>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</si>
  <si>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</si>
  <si>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</si>
  <si>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</si>
  <si>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</si>
  <si>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</si>
  <si>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</si>
  <si>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</si>
  <si>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</si>
  <si>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</si>
  <si>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</si>
  <si>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</si>
  <si>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</si>
  <si>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</si>
  <si>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</si>
  <si>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</si>
  <si>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</si>
  <si>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</si>
  <si>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</si>
  <si>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</si>
  <si>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</si>
  <si>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</si>
  <si>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</si>
  <si>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</si>
  <si>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</si>
  <si>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</si>
  <si>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</si>
  <si>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</si>
  <si>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</si>
  <si>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</si>
  <si>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</si>
  <si>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</si>
  <si>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</si>
  <si>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</si>
  <si>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</si>
  <si>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</si>
  <si>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</si>
  <si>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</si>
  <si>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</si>
  <si>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</si>
  <si>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</si>
  <si>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</si>
  <si>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</si>
  <si>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</si>
  <si>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</si>
  <si>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</si>
  <si>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</si>
  <si>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</si>
  <si>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</si>
  <si>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</si>
  <si>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</si>
  <si>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</si>
  <si>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</si>
  <si>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</si>
  <si>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</si>
  <si>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</si>
  <si>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</si>
  <si>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</si>
  <si>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</si>
  <si>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</si>
  <si>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</si>
  <si>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</si>
  <si>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</si>
  <si>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</si>
  <si>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</si>
  <si>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</si>
  <si>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</si>
  <si>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</si>
  <si>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</si>
  <si>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</si>
  <si>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</si>
  <si>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</si>
  <si>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</si>
  <si>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</si>
  <si>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</si>
  <si>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</si>
  <si>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</si>
  <si>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</si>
  <si>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</si>
  <si>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</si>
  <si>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</si>
  <si>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</si>
  <si>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</si>
  <si>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</si>
  <si>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</si>
  <si>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</si>
  <si>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</si>
  <si>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</si>
  <si>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</si>
  <si>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</si>
  <si>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</si>
  <si>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</si>
  <si>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</si>
  <si>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</si>
  <si>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</si>
  <si>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</si>
  <si>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</si>
  <si>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</si>
  <si>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</si>
  <si>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</si>
  <si>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</si>
  <si>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</si>
  <si>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</si>
  <si>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</si>
  <si>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</si>
  <si>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</si>
  <si>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</si>
  <si>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</si>
  <si>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</si>
  <si>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</si>
  <si>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</si>
  <si>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</si>
  <si>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</si>
  <si>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</si>
  <si>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</si>
  <si>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</si>
  <si>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</si>
  <si>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</si>
  <si>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</si>
  <si>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</si>
  <si>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</si>
  <si>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</si>
  <si>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</si>
  <si>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</si>
  <si>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</si>
  <si>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</si>
  <si>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</si>
  <si>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</si>
  <si>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</si>
  <si>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</si>
  <si>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</si>
  <si>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</si>
  <si>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</si>
  <si>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</si>
  <si>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</si>
  <si>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</si>
  <si>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</si>
  <si>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</si>
  <si>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</si>
  <si>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</si>
  <si>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</si>
  <si>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</si>
  <si>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</si>
  <si>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</si>
  <si>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</si>
  <si>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</si>
  <si>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</si>
  <si>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</si>
  <si>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</si>
  <si>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</si>
  <si>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</si>
  <si>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</si>
  <si>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</si>
  <si>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</si>
  <si>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</si>
  <si>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</si>
  <si>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</si>
  <si>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</si>
  <si>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</si>
  <si>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</si>
  <si>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</si>
  <si>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</si>
  <si>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</si>
  <si>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</si>
  <si>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</si>
  <si>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</si>
  <si>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</si>
  <si>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</si>
  <si>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</si>
  <si>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</si>
  <si>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</si>
  <si>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</si>
  <si>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</si>
  <si>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</si>
  <si>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</si>
  <si>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</si>
  <si>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</si>
  <si>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</si>
  <si>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</si>
  <si>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</si>
  <si>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</si>
  <si>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</si>
  <si>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</si>
  <si>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</si>
  <si>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</si>
  <si>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</si>
  <si>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</si>
  <si>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</si>
  <si>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</si>
  <si>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</si>
  <si>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</si>
  <si>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</si>
  <si>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</si>
  <si>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</si>
  <si>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</si>
  <si>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</si>
  <si>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</si>
  <si>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</si>
  <si>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</si>
  <si>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</si>
  <si>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</si>
  <si>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</si>
  <si>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</si>
  <si>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</si>
  <si>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</si>
  <si>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</si>
  <si>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</si>
  <si>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</si>
  <si>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</si>
  <si>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</si>
  <si>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</si>
  <si>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</si>
  <si>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</si>
  <si>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</si>
  <si>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</si>
  <si>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</si>
  <si>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</si>
  <si>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</si>
  <si>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</si>
  <si>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</si>
  <si>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</si>
  <si>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</si>
  <si>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</si>
  <si>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</si>
  <si>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</si>
  <si>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</si>
  <si>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</si>
  <si>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</si>
  <si>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</si>
  <si>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</si>
  <si>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</si>
  <si>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</si>
  <si>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</si>
  <si>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</si>
  <si>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</si>
  <si>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</si>
  <si>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</si>
  <si>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</si>
  <si>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</si>
  <si>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</si>
  <si>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</si>
  <si>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</si>
  <si>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</si>
  <si>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</si>
  <si>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</si>
  <si>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</si>
  <si>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</si>
  <si>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</si>
  <si>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</si>
  <si>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</si>
  <si>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</si>
  <si>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</si>
  <si>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</si>
  <si>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</si>
  <si>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</si>
  <si>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</si>
  <si>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</si>
  <si>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</si>
  <si>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</si>
  <si>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</si>
  <si>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</si>
  <si>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</si>
  <si>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</si>
  <si>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</si>
  <si>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</si>
  <si>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</si>
  <si>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</si>
  <si>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</si>
  <si>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</si>
  <si>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</si>
  <si>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</si>
  <si>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</si>
  <si>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</si>
  <si>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</si>
  <si>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</si>
  <si>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</si>
  <si>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</si>
  <si>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</si>
  <si>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</si>
  <si>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</si>
  <si>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</si>
  <si>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</si>
  <si>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</si>
  <si>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</si>
  <si>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</si>
  <si>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</si>
  <si>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</si>
  <si>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</si>
  <si>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</si>
  <si>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</si>
  <si>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</si>
  <si>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</si>
  <si>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</si>
  <si>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</si>
  <si>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</si>
  <si>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</si>
  <si>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</si>
  <si>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</si>
  <si>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</si>
  <si>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</si>
  <si>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</si>
  <si>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</si>
  <si>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</si>
  <si>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</si>
  <si>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</si>
  <si>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</si>
  <si>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</si>
  <si>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</si>
  <si>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</si>
  <si>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</si>
  <si>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</si>
  <si>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</si>
  <si>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</si>
  <si>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</si>
  <si>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</si>
  <si>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</si>
  <si>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</si>
  <si>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</si>
  <si>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</si>
  <si>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</si>
  <si>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</si>
  <si>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</si>
  <si>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</si>
  <si>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</si>
  <si>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</si>
  <si>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</si>
  <si>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</si>
  <si>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</si>
  <si>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</si>
  <si>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</si>
  <si>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</si>
  <si>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</si>
  <si>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</si>
  <si>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</si>
  <si>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</si>
  <si>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</si>
  <si>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</si>
  <si>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</si>
  <si>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</si>
  <si>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</si>
  <si>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</si>
  <si>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</si>
  <si>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</si>
  <si>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</si>
  <si>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</si>
  <si>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</si>
  <si>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</si>
  <si>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</si>
  <si>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</si>
  <si>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</si>
  <si>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</si>
  <si>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</si>
  <si>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</si>
  <si>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</si>
  <si>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</si>
  <si>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</si>
  <si>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</si>
  <si>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</si>
  <si>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</si>
  <si>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</si>
  <si>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</si>
  <si>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</si>
  <si>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</si>
  <si>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</si>
  <si>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</si>
  <si>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</si>
  <si>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</si>
  <si>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</si>
  <si>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</si>
  <si>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</si>
  <si>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</si>
  <si>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</si>
  <si>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</si>
  <si>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</si>
  <si>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</si>
  <si>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</si>
  <si>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</si>
  <si>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</si>
  <si>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</si>
  <si>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</si>
  <si>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</si>
  <si>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</si>
  <si>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</si>
  <si>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</si>
  <si>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</si>
  <si>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</si>
  <si>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</si>
  <si>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</si>
  <si>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</si>
  <si>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</si>
  <si>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</si>
  <si>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</si>
  <si>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</si>
  <si>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</si>
  <si>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</si>
  <si>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</si>
  <si>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</si>
  <si>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</si>
  <si>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</si>
  <si>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</si>
  <si>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</si>
  <si>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</si>
  <si>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</si>
  <si>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</si>
  <si>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</si>
  <si>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</si>
  <si>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</si>
  <si>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</si>
  <si>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</si>
  <si>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</si>
  <si>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</si>
  <si>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</si>
  <si>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</si>
  <si>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</si>
  <si>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</si>
  <si>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</si>
  <si>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</si>
  <si>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</si>
  <si>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</si>
  <si>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</si>
  <si>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</si>
  <si>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</si>
  <si>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</si>
  <si>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</si>
  <si>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</si>
  <si>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</si>
  <si>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</si>
  <si>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</si>
  <si>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</si>
  <si>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</si>
  <si>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</si>
  <si>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</si>
  <si>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</si>
  <si>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</si>
  <si>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</si>
  <si>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</si>
  <si>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</si>
  <si>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</si>
  <si>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</si>
  <si>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</si>
  <si>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</si>
  <si>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</si>
  <si>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</si>
  <si>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</si>
  <si>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</si>
  <si>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</si>
  <si>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</si>
  <si>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</si>
  <si>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</si>
  <si>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</si>
  <si>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</si>
  <si>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</si>
  <si>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</si>
  <si>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</si>
  <si>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</si>
  <si>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</si>
  <si>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</si>
  <si>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</si>
  <si>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</si>
  <si>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</si>
  <si>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</si>
  <si>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</si>
  <si>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</si>
  <si>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</si>
  <si>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</si>
  <si>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</si>
  <si>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</si>
  <si>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</si>
  <si>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</si>
  <si>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</si>
  <si>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</si>
  <si>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</si>
  <si>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</si>
  <si>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</si>
  <si>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</si>
  <si>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</si>
  <si>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</si>
  <si>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</si>
  <si>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</si>
  <si>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</si>
  <si>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</si>
  <si>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</si>
  <si>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</si>
  <si>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</si>
  <si>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</si>
  <si>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</si>
  <si>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</si>
  <si>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</si>
  <si>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</si>
  <si>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</si>
  <si>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</si>
  <si>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</si>
  <si>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</si>
  <si>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</si>
  <si>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</si>
  <si>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</si>
  <si>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</si>
  <si>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</si>
  <si>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</si>
  <si>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</si>
  <si>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</si>
  <si>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</si>
  <si>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</si>
  <si>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</si>
  <si>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</si>
  <si>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</si>
  <si>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</si>
  <si>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</si>
  <si>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</si>
  <si>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</si>
  <si>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</si>
  <si>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</si>
  <si>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</si>
  <si>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</si>
  <si>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</si>
  <si>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</si>
  <si>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</si>
  <si>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</si>
  <si>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</si>
  <si>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</si>
  <si>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</si>
  <si>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</si>
  <si>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</si>
  <si>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</si>
  <si>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</si>
  <si>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</si>
  <si>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</si>
  <si>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</si>
  <si>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</si>
  <si>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</si>
  <si>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</si>
  <si>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</si>
  <si>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</si>
  <si>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</si>
  <si>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</si>
  <si>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</si>
  <si>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</si>
  <si>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</si>
  <si>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</si>
  <si>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</si>
  <si>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</si>
  <si>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</si>
  <si>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</si>
  <si>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</si>
  <si>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</si>
  <si>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</si>
  <si>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</si>
  <si>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</si>
  <si>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</si>
  <si>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</si>
  <si>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</si>
  <si>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</si>
  <si>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</si>
  <si>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</si>
  <si>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</si>
  <si>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</si>
  <si>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</si>
  <si>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</si>
  <si>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</si>
  <si>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</si>
  <si>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</si>
  <si>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</si>
  <si>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</si>
  <si>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</si>
  <si>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</si>
  <si>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</si>
  <si>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</si>
  <si>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</si>
  <si>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</si>
  <si>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</si>
  <si>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</si>
  <si>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</si>
  <si>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</si>
  <si>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</si>
  <si>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</si>
  <si>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</si>
  <si>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</si>
  <si>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</si>
  <si>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</si>
  <si>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</si>
  <si>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</si>
  <si>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</si>
  <si>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</si>
  <si>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</si>
  <si>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</si>
  <si>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</si>
  <si>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</si>
  <si>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</si>
  <si>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</si>
  <si>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</si>
  <si>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</si>
  <si>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</si>
  <si>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</si>
  <si>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</si>
  <si>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</si>
  <si>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</si>
  <si>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</si>
  <si>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</si>
  <si>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</si>
  <si>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</si>
  <si>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</si>
  <si>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</si>
  <si>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</si>
  <si>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</si>
  <si>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</si>
  <si>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</si>
  <si>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</si>
  <si>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</si>
  <si>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</si>
  <si>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</si>
  <si>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</si>
  <si>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</si>
  <si>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</si>
  <si>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</si>
  <si>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</si>
  <si>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</si>
  <si>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</si>
  <si>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</si>
  <si>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</si>
  <si>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</si>
  <si>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</si>
  <si>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</si>
  <si>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</si>
  <si>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</si>
  <si>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</si>
  <si>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</si>
  <si>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</si>
  <si>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</si>
  <si>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</si>
  <si>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</si>
  <si>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</si>
  <si>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</si>
  <si>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</si>
  <si>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</si>
  <si>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</si>
  <si>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</si>
  <si>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</si>
  <si>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</si>
  <si>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</si>
  <si>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</si>
  <si>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</si>
  <si>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</si>
  <si>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</si>
  <si>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</si>
  <si>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</si>
  <si>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</si>
  <si>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</si>
  <si>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</si>
  <si>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</si>
  <si>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</si>
  <si>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</si>
  <si>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</si>
  <si>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</si>
  <si>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</si>
  <si>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</si>
  <si>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</si>
  <si>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</si>
  <si>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</si>
  <si>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</si>
  <si>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</si>
  <si>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</si>
  <si>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</si>
  <si>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</si>
  <si>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</si>
  <si>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</si>
  <si>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</si>
  <si>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</si>
  <si>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</si>
  <si>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</si>
  <si>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</si>
  <si>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</si>
  <si>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</si>
  <si>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</si>
  <si>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</si>
  <si>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</si>
  <si>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</si>
  <si>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</si>
  <si>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</si>
  <si>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</si>
  <si>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</si>
  <si>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</si>
  <si>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</si>
  <si>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</si>
  <si>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</si>
  <si>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</si>
  <si>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</si>
  <si>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</si>
  <si>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</si>
  <si>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</si>
  <si>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</si>
  <si>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</si>
  <si>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</si>
  <si>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</si>
  <si>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</si>
  <si>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</si>
  <si>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</si>
  <si>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</si>
  <si>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</si>
  <si>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</si>
  <si>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</si>
  <si>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</si>
  <si>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</si>
  <si>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</si>
  <si>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</si>
  <si>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</si>
  <si>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</si>
  <si>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</si>
  <si>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</si>
  <si>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</si>
  <si>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</si>
  <si>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</si>
  <si>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</si>
  <si>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</si>
  <si>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</si>
  <si>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</si>
  <si>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</si>
  <si>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</si>
  <si>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</si>
  <si>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</si>
  <si>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</si>
  <si>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</si>
  <si>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</si>
  <si>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</si>
  <si>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</si>
  <si>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</si>
  <si>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</si>
  <si>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</si>
  <si>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</si>
  <si>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</si>
  <si>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</si>
  <si>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</si>
  <si>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</si>
  <si>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</si>
  <si>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</si>
  <si>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</si>
  <si>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</si>
  <si>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</si>
  <si>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</si>
  <si>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</si>
  <si>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</si>
  <si>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</si>
  <si>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</si>
  <si>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</si>
  <si>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</si>
  <si>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</si>
  <si>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</si>
  <si>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</si>
  <si>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</si>
  <si>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</si>
  <si>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</si>
  <si>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</si>
  <si>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</si>
  <si>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</si>
  <si>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</si>
  <si>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</si>
  <si>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</si>
  <si>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</si>
  <si>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</si>
  <si>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</si>
  <si>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</si>
  <si>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</si>
  <si>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</si>
  <si>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</si>
  <si>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</si>
  <si>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</si>
  <si>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</si>
  <si>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</si>
  <si>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</si>
  <si>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</si>
  <si>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</si>
  <si>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</si>
  <si>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</si>
  <si>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</si>
  <si>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</si>
  <si>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</si>
  <si>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</si>
  <si>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</si>
  <si>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</si>
  <si>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</si>
  <si>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</si>
  <si>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</si>
  <si>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</si>
  <si>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</si>
  <si>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</si>
  <si>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</si>
  <si>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</si>
  <si>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</si>
  <si>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</si>
  <si>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</si>
  <si>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</si>
  <si>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</si>
  <si>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</si>
  <si>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</si>
  <si>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</si>
  <si>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</si>
  <si>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</si>
  <si>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</si>
  <si>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</si>
  <si>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</si>
  <si>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</si>
  <si>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</si>
  <si>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</si>
  <si>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</si>
  <si>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</si>
  <si>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</si>
  <si>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</si>
  <si>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</si>
  <si>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</si>
  <si>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</si>
  <si>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</si>
  <si>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</si>
  <si>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</si>
  <si>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</si>
  <si>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</si>
  <si>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</si>
  <si>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</si>
  <si>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</si>
  <si>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</si>
  <si>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</si>
  <si>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</si>
  <si>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</si>
  <si>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</si>
  <si>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</si>
  <si>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</si>
  <si>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</si>
  <si>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</si>
  <si>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</si>
  <si>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</si>
  <si>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</si>
  <si>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</si>
  <si>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</si>
  <si>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</si>
  <si>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</si>
  <si>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</si>
  <si>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</si>
  <si>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</si>
  <si>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</si>
  <si>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</si>
  <si>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</si>
  <si>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</si>
  <si>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</si>
  <si>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</si>
  <si>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</si>
  <si>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</si>
  <si>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</si>
  <si>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</si>
  <si>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</si>
  <si>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</si>
  <si>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</si>
  <si>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</si>
  <si>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</si>
  <si>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</si>
  <si>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</si>
  <si>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</si>
  <si>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</si>
  <si>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</si>
  <si>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</si>
  <si>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</si>
  <si>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</si>
  <si>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</si>
  <si>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</si>
  <si>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</si>
  <si>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</si>
  <si>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</si>
  <si>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</si>
  <si>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</si>
  <si>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</si>
  <si>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</si>
  <si>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</si>
  <si>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</si>
  <si>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</si>
  <si>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</si>
  <si>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</si>
  <si>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</si>
  <si>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</si>
  <si>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</si>
  <si>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</si>
  <si>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</si>
  <si>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</si>
  <si>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</si>
  <si>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</si>
  <si>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</si>
  <si>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</si>
  <si>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</si>
  <si>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</si>
  <si>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</si>
  <si>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</si>
  <si>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</si>
  <si>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</si>
  <si>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</si>
  <si>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</si>
  <si>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</si>
  <si>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</si>
  <si>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</si>
  <si>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</si>
  <si>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</si>
  <si>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</si>
  <si>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</si>
  <si>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</si>
  <si>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</si>
  <si>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</si>
  <si>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</si>
  <si>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</si>
  <si>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</si>
  <si>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</si>
  <si>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</si>
  <si>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</si>
  <si>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</si>
  <si>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</si>
  <si>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</si>
  <si>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</si>
  <si>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</si>
  <si>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</si>
  <si>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</si>
  <si>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</si>
  <si>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</si>
  <si>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</si>
  <si>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</si>
  <si>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</si>
  <si>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</si>
  <si>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</si>
  <si>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</si>
  <si>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</si>
  <si>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</si>
  <si>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</si>
  <si>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</si>
  <si>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</si>
  <si>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</si>
  <si>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</si>
  <si>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</si>
  <si>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</si>
  <si>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</si>
  <si>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</si>
  <si>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</si>
  <si>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</si>
  <si>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</si>
  <si>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</si>
  <si>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</si>
  <si>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</si>
  <si>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</si>
  <si>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</si>
  <si>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</si>
  <si>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</si>
  <si>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</si>
  <si>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</si>
  <si>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</si>
  <si>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</si>
  <si>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</si>
  <si>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</si>
  <si>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</si>
  <si>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</si>
  <si>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</si>
  <si>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</si>
  <si>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</si>
  <si>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</si>
  <si>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</si>
  <si>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</si>
  <si>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</si>
  <si>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</si>
  <si>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</si>
  <si>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</si>
  <si>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</si>
  <si>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</si>
  <si>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</si>
  <si>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</si>
  <si>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</si>
  <si>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</si>
  <si>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</si>
  <si>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</si>
  <si>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</si>
  <si>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</si>
  <si>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</si>
  <si>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</si>
  <si>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</si>
  <si>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</si>
  <si>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</si>
  <si>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</si>
  <si>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</si>
  <si>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</si>
  <si>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</si>
  <si>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</si>
  <si>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</si>
  <si>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</si>
  <si>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</si>
  <si>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</si>
  <si>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</si>
  <si>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</si>
  <si>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</si>
  <si>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</si>
  <si>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</si>
  <si>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</si>
  <si>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</si>
  <si>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</si>
  <si>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</si>
  <si>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</si>
  <si>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</si>
  <si>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</si>
  <si>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</si>
  <si>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</si>
  <si>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</si>
  <si>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</si>
  <si>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</si>
  <si>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</si>
  <si>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</si>
  <si>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</si>
  <si>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</si>
  <si>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</si>
  <si>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</si>
  <si>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</si>
  <si>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</si>
  <si>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</si>
  <si>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</si>
  <si>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</si>
  <si>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</si>
  <si>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</si>
  <si>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</si>
  <si>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</si>
  <si>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</si>
  <si>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</si>
  <si>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</si>
  <si>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</si>
  <si>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</si>
  <si>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</si>
  <si>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</si>
  <si>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</si>
  <si>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</si>
  <si>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</si>
  <si>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</si>
  <si>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</si>
  <si>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</si>
  <si>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</si>
  <si>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</si>
  <si>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</si>
  <si>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</si>
  <si>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</si>
  <si>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</si>
  <si>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</si>
  <si>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</si>
  <si>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</si>
  <si>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</si>
  <si>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</si>
  <si>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</si>
  <si>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</si>
  <si>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</si>
  <si>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</si>
  <si>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</si>
  <si>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</si>
  <si>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</si>
  <si>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</si>
  <si>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</si>
  <si>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</si>
  <si>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</si>
  <si>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</si>
  <si>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</si>
  <si>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</si>
  <si>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</si>
  <si>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</si>
  <si>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</si>
  <si>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</si>
  <si>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</si>
  <si>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</si>
  <si>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</si>
  <si>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</si>
  <si>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</si>
  <si>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</si>
  <si>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</si>
  <si>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</si>
  <si>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</si>
  <si>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</si>
  <si>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</si>
  <si>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</si>
  <si>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</si>
  <si>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</si>
  <si>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</si>
  <si>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</si>
  <si>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</si>
  <si>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</si>
  <si>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</si>
  <si>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</si>
  <si>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</si>
  <si>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</si>
  <si>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</si>
  <si>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</si>
  <si>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</si>
  <si>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</si>
  <si>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</si>
  <si>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</si>
  <si>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</si>
  <si>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</si>
  <si>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</si>
  <si>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</si>
  <si>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</si>
  <si>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</si>
  <si>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</si>
  <si>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</si>
  <si>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</si>
  <si>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</si>
  <si>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</si>
  <si>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</si>
  <si>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</si>
  <si>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</si>
  <si>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</si>
  <si>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</si>
  <si>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</si>
  <si>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</si>
  <si>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</si>
  <si>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</si>
  <si>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</si>
  <si>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</si>
  <si>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</si>
  <si>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</si>
  <si>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</si>
  <si>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</si>
  <si>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</si>
  <si>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</si>
  <si>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</si>
  <si>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</si>
  <si>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</si>
  <si>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</si>
  <si>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</si>
  <si>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</si>
  <si>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</si>
  <si>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</si>
  <si>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</si>
  <si>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</si>
  <si>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</si>
  <si>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</si>
  <si>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</si>
  <si>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</si>
  <si>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</si>
  <si>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</si>
  <si>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</si>
  <si>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</si>
  <si>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</si>
  <si>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</si>
  <si>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</si>
  <si>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</si>
  <si>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</si>
  <si>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</si>
  <si>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</si>
  <si>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</si>
  <si>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</si>
  <si>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</si>
  <si>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</si>
  <si>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</si>
  <si>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</si>
  <si>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</si>
  <si>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</si>
  <si>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</si>
  <si>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</si>
  <si>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</si>
  <si>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</si>
  <si>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</si>
  <si>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</si>
  <si>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</si>
  <si>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</si>
  <si>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</si>
  <si>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</si>
  <si>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</si>
  <si>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</si>
  <si>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</si>
  <si>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</si>
  <si>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</si>
  <si>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</si>
  <si>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</si>
  <si>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</si>
  <si>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</si>
  <si>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</si>
  <si>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</si>
  <si>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</si>
  <si>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</si>
  <si>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</si>
  <si>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</si>
  <si>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</si>
  <si>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</si>
  <si>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</si>
  <si>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</si>
  <si>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</si>
  <si>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</si>
  <si>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</si>
  <si>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</si>
  <si>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</si>
  <si>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</si>
  <si>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</si>
  <si>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</si>
  <si>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</si>
  <si>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</si>
  <si>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</si>
  <si>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</si>
  <si>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</si>
  <si>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</si>
  <si>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</si>
  <si>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</si>
  <si>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</si>
  <si>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</si>
  <si>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</si>
  <si>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</si>
  <si>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</si>
  <si>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</si>
  <si>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</si>
  <si>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</si>
  <si>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</si>
  <si>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</si>
  <si>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</si>
  <si>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</si>
  <si>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</si>
  <si>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</si>
  <si>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</si>
  <si>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</si>
  <si>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</si>
  <si>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</si>
  <si>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</si>
  <si>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</si>
  <si>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</si>
  <si>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</si>
  <si>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</si>
  <si>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</si>
  <si>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</si>
  <si>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</si>
  <si>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</si>
  <si>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</si>
  <si>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</si>
  <si>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</si>
  <si>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</si>
  <si>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</si>
  <si>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</si>
  <si>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</si>
  <si>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</si>
  <si>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</si>
  <si>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</si>
  <si>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</si>
  <si>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</si>
  <si>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</si>
  <si>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</si>
  <si>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</si>
  <si>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</si>
  <si>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</si>
  <si>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</si>
  <si>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</si>
  <si>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</si>
  <si>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</si>
  <si>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</si>
  <si>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</si>
  <si>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</si>
  <si>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</si>
  <si>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</si>
  <si>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</si>
  <si>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</si>
  <si>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</si>
  <si>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</si>
  <si>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</si>
  <si>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</si>
  <si>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</si>
  <si>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</si>
  <si>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</si>
  <si>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</si>
  <si>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</si>
  <si>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</si>
  <si>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</si>
  <si>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</si>
  <si>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</si>
  <si>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</si>
  <si>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</si>
  <si>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</si>
  <si>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</si>
  <si>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</si>
  <si>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</si>
  <si>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</si>
  <si>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</si>
  <si>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</si>
  <si>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</si>
  <si>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</si>
  <si>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</si>
  <si>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</si>
  <si>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</si>
  <si>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</si>
  <si>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</si>
  <si>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</si>
  <si>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</si>
  <si>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</si>
  <si>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</si>
  <si>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</si>
  <si>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</si>
  <si>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</si>
  <si>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</si>
  <si>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</si>
  <si>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</si>
  <si>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</si>
  <si>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</si>
  <si>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</si>
  <si>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</si>
  <si>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</si>
  <si>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</si>
  <si>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</si>
  <si>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</si>
  <si>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</si>
  <si>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</si>
  <si>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</si>
  <si>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</si>
  <si>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</si>
  <si>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</si>
  <si>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</si>
  <si>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</si>
  <si>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</si>
  <si>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</si>
  <si>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</si>
  <si>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</si>
  <si>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</si>
  <si>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</si>
  <si>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</si>
  <si>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</si>
  <si>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</si>
  <si>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</si>
  <si>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</si>
  <si>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</si>
  <si>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</si>
  <si>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</si>
  <si>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</si>
  <si>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</si>
  <si>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</si>
  <si>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</si>
  <si>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</si>
  <si>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</si>
  <si>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</si>
  <si>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</si>
  <si>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</si>
  <si>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</si>
  <si>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</si>
  <si>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</si>
  <si>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</si>
  <si>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</si>
  <si>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</si>
  <si>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</si>
  <si>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</si>
  <si>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</si>
  <si>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</si>
  <si>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</si>
  <si>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</si>
  <si>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</si>
  <si>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</si>
  <si>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</si>
  <si>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</si>
  <si>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</si>
  <si>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</si>
  <si>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</si>
  <si>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</si>
  <si>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</si>
  <si>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</si>
  <si>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</si>
  <si>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</si>
  <si>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</si>
  <si>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</si>
  <si>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</si>
  <si>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</si>
  <si>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</si>
  <si>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</si>
  <si>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</si>
  <si>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</si>
  <si>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</si>
  <si>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</si>
  <si>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</si>
  <si>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</si>
  <si>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</si>
  <si>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</si>
  <si>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</si>
  <si>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</si>
  <si>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</si>
  <si>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</si>
  <si>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</si>
  <si>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</si>
  <si>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</si>
  <si>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</si>
  <si>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</si>
  <si>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</si>
  <si>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</si>
  <si>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</si>
  <si>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</si>
  <si>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</si>
  <si>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</si>
  <si>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</si>
  <si>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</si>
  <si>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</si>
  <si>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</si>
  <si>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</si>
  <si>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</si>
  <si>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</si>
  <si>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</si>
  <si>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</si>
  <si>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</si>
  <si>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</si>
  <si>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</si>
  <si>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</si>
  <si>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</si>
  <si>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</si>
  <si>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</si>
  <si>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</si>
  <si>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</si>
  <si>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</si>
  <si>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</si>
  <si>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</si>
  <si>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</si>
  <si>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</si>
  <si>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</si>
  <si>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</si>
  <si>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</si>
  <si>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</si>
  <si>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</si>
  <si>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</si>
  <si>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</si>
  <si>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</si>
  <si>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</si>
  <si>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</si>
  <si>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</si>
  <si>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</si>
  <si>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</si>
  <si>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</si>
  <si>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</si>
  <si>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</si>
  <si>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</si>
  <si>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</si>
  <si>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</si>
  <si>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</si>
  <si>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</si>
  <si>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</si>
  <si>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</si>
  <si>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</si>
  <si>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</si>
  <si>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</si>
  <si>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</si>
  <si>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</si>
  <si>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</si>
  <si>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</si>
  <si>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</si>
  <si>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</si>
  <si>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</si>
  <si>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</si>
  <si>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</si>
  <si>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</si>
  <si>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</si>
  <si>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</si>
  <si>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</si>
  <si>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</si>
  <si>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</si>
  <si>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</si>
  <si>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</si>
  <si>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</si>
  <si>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</si>
  <si>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</si>
  <si>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</si>
  <si>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</si>
  <si>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</si>
  <si>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</si>
  <si>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</si>
  <si>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</si>
  <si>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</si>
  <si>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</si>
  <si>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</si>
  <si>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</si>
  <si>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</si>
  <si>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</si>
  <si>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</si>
  <si>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</si>
  <si>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</si>
  <si>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</si>
  <si>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</si>
  <si>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</si>
  <si>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</si>
  <si>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</si>
  <si>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</si>
  <si>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</si>
  <si>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</si>
  <si>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</si>
  <si>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</si>
  <si>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</si>
  <si>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</si>
  <si>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</si>
  <si>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</si>
  <si>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</si>
  <si>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</si>
  <si>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</si>
  <si>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</si>
  <si>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</si>
  <si>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</si>
  <si>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</si>
  <si>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</si>
  <si>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</si>
  <si>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</si>
  <si>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</si>
  <si>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</si>
  <si>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</si>
  <si>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</si>
  <si>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</si>
  <si>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</si>
  <si>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</si>
  <si>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</si>
  <si>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</si>
  <si>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</si>
  <si>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</si>
  <si>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</si>
  <si>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</si>
  <si>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</si>
  <si>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</si>
  <si>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</si>
  <si>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</si>
  <si>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</si>
  <si>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</si>
  <si>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</si>
  <si>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</si>
  <si>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</si>
  <si>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</si>
  <si>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</si>
  <si>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</si>
  <si>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</si>
  <si>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</si>
  <si>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</si>
  <si>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</si>
  <si>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</si>
  <si>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</si>
  <si>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</si>
  <si>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</si>
  <si>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</si>
  <si>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</si>
  <si>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</si>
  <si>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</si>
  <si>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</si>
  <si>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</si>
  <si>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</si>
  <si>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</si>
  <si>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</si>
  <si>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</si>
  <si>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</si>
  <si>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</si>
  <si>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</si>
  <si>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</si>
  <si>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</si>
  <si>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</si>
  <si>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</si>
  <si>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</si>
  <si>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</si>
  <si>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</si>
  <si>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</si>
  <si>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</si>
  <si>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</si>
  <si>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</si>
  <si>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</si>
  <si>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</si>
  <si>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</si>
  <si>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</si>
  <si>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</si>
  <si>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</si>
  <si>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</si>
  <si>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</si>
  <si>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</si>
  <si>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</si>
  <si>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</si>
  <si>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</si>
  <si>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</si>
  <si>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</si>
  <si>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</si>
  <si>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</si>
  <si>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</si>
  <si>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</si>
  <si>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</si>
  <si>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</si>
  <si>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</si>
  <si>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</si>
  <si>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</si>
  <si>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</si>
  <si>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</si>
  <si>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</si>
  <si>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</si>
  <si>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</si>
  <si>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</si>
  <si>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</si>
  <si>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</si>
  <si>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</si>
  <si>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</si>
  <si>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</si>
  <si>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</si>
  <si>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</si>
  <si>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</si>
  <si>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</si>
  <si>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</si>
  <si>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</si>
  <si>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</si>
  <si>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</si>
  <si>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</si>
  <si>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</si>
  <si>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</si>
  <si>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</si>
  <si>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</si>
  <si>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</si>
  <si>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</si>
  <si>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</si>
  <si>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</si>
  <si>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</si>
  <si>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</si>
  <si>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</si>
  <si>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</si>
  <si>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</si>
  <si>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</si>
  <si>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</si>
  <si>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</si>
  <si>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</si>
  <si>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</si>
  <si>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</si>
  <si>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</si>
  <si>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</si>
  <si>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</si>
  <si>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</si>
  <si>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</si>
  <si>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</si>
  <si>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</si>
  <si>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</si>
  <si>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</si>
  <si>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</si>
  <si>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</si>
  <si>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</si>
  <si>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</si>
  <si>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</si>
  <si>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</si>
  <si>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</si>
  <si>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</si>
  <si>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</si>
  <si>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</si>
  <si>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</si>
  <si>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</si>
  <si>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</si>
  <si>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</si>
  <si>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</si>
  <si>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</si>
  <si>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</si>
  <si>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</si>
  <si>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</si>
  <si>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</si>
  <si>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</si>
  <si>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</si>
  <si>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</si>
  <si>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</si>
  <si>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</si>
  <si>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</si>
  <si>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</si>
  <si>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</si>
  <si>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</si>
  <si>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</si>
  <si>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</si>
  <si>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</si>
  <si>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</si>
  <si>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</si>
  <si>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</si>
  <si>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</si>
  <si>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</si>
  <si>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</si>
  <si>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</si>
  <si>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</si>
  <si>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</si>
  <si>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</si>
  <si>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</si>
  <si>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</si>
  <si>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</si>
  <si>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</si>
  <si>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</si>
  <si>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</si>
  <si>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</si>
  <si>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</si>
  <si>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</si>
  <si>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</si>
  <si>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</si>
  <si>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</si>
  <si>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</si>
  <si>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</si>
  <si>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</si>
  <si>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</si>
  <si>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</si>
  <si>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</si>
  <si>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</si>
  <si>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</si>
  <si>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</si>
  <si>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</si>
  <si>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</si>
  <si>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</si>
  <si>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</si>
  <si>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</si>
  <si>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</si>
  <si>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</si>
  <si>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</si>
  <si>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</si>
  <si>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</si>
  <si>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</si>
  <si>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</si>
  <si>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</si>
  <si>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</si>
  <si>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</si>
  <si>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</si>
  <si>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</si>
  <si>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</si>
  <si>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</si>
  <si>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</si>
  <si>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</si>
  <si>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</si>
  <si>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</si>
  <si>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</si>
  <si>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</si>
  <si>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</si>
  <si>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</si>
  <si>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</si>
  <si>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</si>
  <si>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</si>
  <si>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</si>
  <si>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</si>
  <si>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</si>
  <si>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</si>
  <si>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</si>
  <si>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</si>
  <si>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</si>
  <si>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</si>
  <si>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</si>
  <si>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</si>
  <si>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</si>
  <si>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</si>
  <si>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</si>
  <si>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</si>
  <si>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</si>
  <si>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</si>
  <si>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</si>
  <si>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</si>
  <si>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</si>
  <si>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</si>
  <si>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</si>
  <si>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</si>
  <si>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</si>
  <si>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</si>
  <si>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</si>
  <si>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</si>
  <si>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</si>
  <si>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</si>
  <si>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</si>
  <si>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</si>
  <si>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</si>
  <si>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</si>
  <si>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</si>
  <si>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</si>
  <si>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</si>
  <si>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</si>
  <si>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</si>
  <si>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</si>
  <si>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</si>
  <si>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</si>
  <si>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</si>
  <si>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</si>
  <si>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</si>
  <si>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</si>
  <si>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</si>
  <si>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</si>
  <si>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</si>
  <si>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</si>
  <si>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</si>
  <si>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</si>
  <si>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</si>
  <si>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</si>
  <si>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</si>
  <si>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</si>
  <si>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</si>
  <si>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</si>
  <si>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</si>
  <si>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</si>
  <si>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</si>
  <si>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</si>
  <si>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</si>
  <si>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</si>
  <si>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</si>
  <si>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</si>
  <si>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</si>
  <si>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</si>
  <si>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</si>
  <si>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</si>
  <si>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</si>
  <si>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</si>
  <si>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</si>
  <si>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</si>
  <si>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</si>
  <si>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</si>
  <si>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</si>
  <si>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</si>
  <si>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</si>
  <si>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</si>
  <si>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</si>
  <si>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</si>
  <si>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</si>
  <si>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</si>
  <si>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</si>
  <si>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</si>
  <si>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</si>
  <si>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</si>
  <si>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</si>
  <si>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</si>
  <si>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</si>
  <si>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</si>
  <si>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</si>
  <si>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</si>
  <si>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</si>
  <si>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</si>
  <si>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</si>
  <si>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</si>
  <si>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</si>
  <si>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</si>
  <si>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</si>
  <si>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</si>
  <si>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</si>
  <si>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</si>
  <si>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</si>
  <si>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</si>
  <si>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</si>
  <si>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</si>
  <si>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</si>
  <si>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</si>
  <si>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</si>
  <si>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</si>
  <si>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</si>
  <si>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</si>
  <si>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</si>
  <si>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</si>
  <si>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</si>
  <si>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</si>
  <si>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</si>
  <si>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</si>
  <si>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</si>
  <si>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</si>
  <si>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</si>
  <si>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</si>
  <si>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</si>
  <si>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</si>
  <si>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</si>
  <si>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</si>
  <si>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</si>
  <si>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</si>
  <si>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</si>
  <si>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</si>
  <si>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</si>
  <si>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</si>
  <si>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</si>
  <si>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</si>
  <si>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</si>
  <si>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</si>
  <si>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</si>
  <si>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</si>
  <si>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</si>
  <si>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</si>
  <si>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</si>
  <si>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</si>
  <si>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</si>
  <si>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</si>
  <si>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</si>
  <si>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</si>
  <si>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</si>
  <si>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</si>
  <si>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</si>
  <si>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</si>
  <si>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</si>
  <si>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</si>
  <si>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</si>
  <si>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</si>
  <si>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</si>
  <si>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</si>
  <si>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</si>
  <si>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</si>
  <si>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</si>
  <si>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</si>
  <si>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</si>
  <si>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</si>
  <si>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</si>
  <si>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</si>
  <si>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</si>
  <si>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</si>
  <si>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</si>
  <si>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</si>
  <si>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</si>
  <si>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</si>
  <si>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</si>
  <si>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</si>
  <si>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</si>
  <si>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</si>
  <si>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</si>
  <si>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</si>
  <si>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</si>
  <si>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</si>
  <si>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</si>
  <si>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</si>
  <si>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</si>
  <si>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</si>
  <si>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</si>
  <si>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</si>
  <si>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</si>
  <si>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</si>
  <si>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</si>
  <si>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</si>
  <si>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</si>
  <si>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</si>
  <si>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</si>
  <si>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</si>
  <si>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</si>
  <si>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</si>
  <si>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</si>
  <si>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</si>
  <si>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</si>
  <si>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</si>
  <si>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</si>
  <si>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</si>
  <si>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</si>
  <si>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</si>
  <si>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</si>
  <si>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</si>
  <si>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</si>
  <si>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</si>
  <si>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</si>
  <si>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</si>
  <si>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</si>
  <si>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</si>
  <si>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</si>
  <si>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</si>
  <si>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</si>
  <si>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</si>
  <si>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</si>
  <si>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</si>
  <si>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</si>
  <si>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</si>
  <si>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</si>
  <si>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</si>
  <si>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</si>
  <si>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</si>
  <si>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</si>
  <si>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</si>
  <si>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</si>
  <si>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</si>
  <si>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</si>
  <si>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</si>
  <si>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</si>
  <si>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</si>
  <si>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</si>
  <si>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</si>
  <si>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</si>
  <si>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</si>
  <si>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</si>
  <si>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</si>
  <si>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</si>
  <si>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</si>
  <si>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</si>
  <si>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</si>
  <si>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</si>
  <si>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</si>
  <si>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</si>
  <si>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</si>
  <si>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</si>
  <si>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</si>
  <si>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</si>
  <si>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</si>
  <si>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</si>
  <si>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</si>
  <si>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</si>
  <si>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</si>
  <si>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</si>
  <si>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</si>
  <si>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</si>
  <si>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</si>
  <si>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</si>
  <si>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</si>
  <si>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</si>
  <si>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</si>
  <si>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</si>
  <si>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</si>
  <si>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</si>
  <si>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</si>
  <si>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</si>
  <si>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</si>
  <si>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</si>
  <si>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</si>
  <si>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</si>
  <si>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</si>
  <si>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</si>
  <si>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</si>
  <si>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</si>
  <si>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</si>
  <si>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</si>
  <si>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</si>
  <si>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</si>
  <si>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</si>
  <si>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</si>
  <si>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</si>
  <si>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</si>
  <si>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</si>
  <si>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</si>
  <si>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</si>
  <si>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</si>
  <si>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</si>
  <si>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</si>
  <si>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</si>
  <si>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</si>
  <si>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</si>
  <si>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</si>
  <si>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</si>
  <si>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</si>
  <si>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</si>
  <si>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</si>
  <si>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</si>
  <si>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</si>
  <si>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</si>
  <si>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</si>
  <si>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</si>
  <si>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</si>
  <si>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</si>
  <si>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</si>
  <si>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</si>
  <si>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</si>
  <si>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</si>
  <si>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</si>
  <si>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</si>
  <si>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</si>
  <si>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</si>
  <si>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</si>
  <si>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</si>
  <si>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</si>
  <si>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</si>
  <si>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</si>
  <si>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</si>
  <si>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</si>
  <si>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</si>
  <si>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</si>
  <si>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</si>
  <si>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</si>
  <si>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</si>
  <si>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</si>
  <si>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</si>
  <si>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</si>
  <si>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</si>
  <si>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</si>
  <si>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</si>
  <si>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</si>
  <si>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</si>
  <si>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</si>
  <si>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</si>
  <si>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</si>
  <si>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</si>
  <si>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</si>
  <si>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</si>
  <si>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</si>
  <si>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</si>
  <si>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</si>
  <si>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</si>
  <si>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</si>
  <si>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</si>
  <si>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</si>
  <si>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</si>
  <si>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</si>
  <si>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</si>
  <si>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</si>
  <si>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</si>
  <si>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</si>
  <si>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</si>
  <si>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</si>
  <si>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</si>
  <si>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</si>
  <si>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</si>
  <si>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</si>
  <si>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</si>
  <si>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</si>
  <si>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</si>
  <si>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</si>
  <si>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</si>
  <si>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</si>
  <si>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</si>
  <si>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</si>
  <si>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</si>
  <si>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</si>
  <si>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</si>
  <si>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</si>
  <si>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</si>
  <si>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</si>
  <si>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</si>
  <si>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</si>
  <si>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</si>
  <si>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</si>
  <si>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</si>
  <si>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</si>
  <si>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</si>
  <si>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</si>
  <si>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</si>
  <si>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</si>
  <si>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</si>
  <si>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</si>
  <si>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</si>
  <si>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</si>
  <si>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</si>
  <si>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</si>
  <si>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</si>
  <si>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</si>
  <si>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</si>
  <si>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</si>
  <si>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</si>
  <si>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</si>
  <si>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</si>
  <si>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</si>
  <si>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</si>
  <si>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</si>
  <si>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</si>
  <si>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</si>
  <si>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</si>
  <si>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</si>
  <si>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</si>
  <si>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</si>
  <si>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</si>
  <si>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</si>
  <si>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</si>
  <si>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</si>
  <si>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</si>
  <si>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</si>
  <si>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</si>
  <si>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</si>
  <si>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</si>
  <si>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</si>
  <si>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</si>
  <si>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</si>
  <si>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</si>
  <si>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</si>
  <si>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</si>
  <si>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</si>
  <si>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</si>
  <si>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</si>
  <si>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</si>
  <si>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</si>
  <si>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</si>
  <si>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</si>
  <si>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</si>
  <si>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</si>
  <si>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</si>
  <si>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</si>
  <si>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</si>
  <si>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</si>
  <si>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</si>
  <si>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</si>
  <si>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</si>
  <si>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</si>
  <si>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</si>
  <si>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</si>
  <si>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</si>
  <si>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</si>
  <si>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</si>
  <si>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</si>
  <si>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</si>
  <si>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</si>
  <si>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</si>
  <si>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</si>
  <si>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</si>
  <si>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</si>
  <si>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</si>
  <si>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</si>
  <si>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</si>
  <si>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</si>
  <si>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</si>
  <si>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</si>
  <si>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</si>
  <si>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</si>
  <si>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</si>
  <si>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</si>
  <si>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</si>
  <si>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</si>
  <si>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</si>
  <si>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</si>
  <si>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</si>
  <si>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</si>
  <si>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</si>
  <si>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</si>
  <si>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</si>
  <si>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</si>
  <si>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</si>
  <si>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</si>
  <si>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</si>
  <si>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</si>
  <si>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</si>
  <si>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</si>
  <si>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</si>
  <si>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</si>
  <si>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</si>
  <si>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</si>
  <si>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</si>
  <si>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</si>
  <si>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</si>
  <si>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</si>
  <si>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</si>
  <si>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</si>
  <si>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</si>
  <si>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</si>
  <si>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</si>
  <si>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</si>
  <si>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</si>
  <si>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</si>
  <si>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</si>
  <si>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</si>
  <si>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</si>
  <si>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</si>
  <si>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</si>
  <si>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</si>
  <si>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</si>
  <si>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</si>
  <si>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</si>
  <si>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</si>
  <si>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</si>
  <si>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</si>
  <si>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</si>
  <si>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</si>
  <si>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</si>
  <si>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</si>
  <si>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</si>
  <si>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</si>
  <si>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</si>
  <si>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</si>
  <si>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</si>
  <si>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</si>
  <si>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</si>
  <si>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</si>
  <si>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</si>
  <si>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</si>
  <si>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</si>
  <si>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</si>
  <si>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</si>
  <si>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</si>
  <si>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</si>
  <si>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</si>
  <si>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</si>
  <si>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</si>
  <si>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</si>
  <si>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</si>
  <si>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</si>
  <si>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</si>
  <si>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</si>
  <si>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</si>
  <si>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</si>
  <si>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</si>
  <si>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</si>
  <si>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</si>
  <si>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</si>
  <si>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</si>
  <si>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</si>
  <si>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</si>
  <si>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</si>
  <si>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</si>
  <si>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</si>
  <si>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</si>
  <si>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</si>
  <si>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</si>
  <si>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</si>
  <si>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</si>
  <si>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</si>
  <si>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</si>
  <si>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</si>
  <si>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</si>
  <si>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</si>
  <si>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</si>
  <si>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</si>
  <si>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</si>
  <si>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</si>
  <si>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</si>
  <si>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</si>
  <si>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</si>
  <si>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</si>
  <si>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</si>
  <si>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</si>
  <si>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</si>
  <si>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</si>
  <si>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</si>
  <si>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</si>
  <si>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</si>
  <si>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</si>
  <si>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</si>
  <si>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</si>
  <si>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</si>
  <si>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</si>
  <si>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</si>
  <si>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</si>
  <si>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</si>
  <si>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</si>
  <si>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</si>
  <si>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</si>
  <si>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</si>
  <si>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</si>
  <si>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</si>
  <si>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</si>
  <si>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</si>
  <si>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</si>
  <si>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</si>
  <si>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</si>
  <si>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</si>
  <si>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</si>
  <si>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</si>
  <si>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</si>
  <si>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</si>
  <si>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</si>
  <si>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</si>
  <si>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</si>
  <si>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</si>
  <si>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</si>
  <si>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</si>
  <si>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</si>
  <si>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</si>
  <si>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</si>
  <si>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</si>
  <si>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</si>
  <si>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</si>
  <si>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</si>
  <si>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</si>
  <si>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</si>
  <si>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</si>
  <si>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</si>
  <si>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</si>
  <si>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</si>
  <si>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</si>
  <si>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</si>
  <si>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</si>
  <si>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</si>
  <si>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</si>
  <si>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</si>
  <si>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</si>
  <si>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</si>
  <si>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</si>
  <si>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</si>
  <si>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</si>
  <si>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</si>
  <si>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</si>
  <si>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</si>
  <si>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</si>
  <si>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</si>
  <si>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</si>
  <si>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</si>
  <si>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</si>
  <si>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</si>
  <si>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</si>
  <si>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</si>
  <si>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</si>
  <si>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</si>
  <si>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</si>
  <si>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</si>
  <si>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</si>
  <si>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</si>
  <si>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</si>
  <si>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</si>
  <si>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</si>
  <si>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</si>
  <si>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</si>
  <si>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</si>
  <si>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</si>
  <si>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</si>
  <si>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</si>
  <si>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</si>
  <si>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</si>
  <si>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</si>
  <si>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</si>
  <si>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</si>
  <si>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</si>
  <si>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</si>
  <si>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</si>
  <si>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</si>
  <si>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</si>
  <si>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</si>
  <si>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</si>
  <si>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</si>
  <si>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</si>
  <si>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</si>
  <si>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</si>
  <si>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</si>
  <si>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</si>
  <si>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</si>
  <si>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</si>
  <si>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</si>
  <si>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</si>
  <si>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</si>
  <si>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</si>
  <si>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</si>
  <si>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</si>
  <si>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</si>
  <si>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</si>
  <si>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</si>
  <si>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</si>
  <si>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</si>
  <si>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</si>
  <si>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</si>
  <si>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</si>
  <si>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</si>
  <si>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</si>
  <si>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</si>
  <si>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</si>
  <si>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</si>
  <si>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</si>
  <si>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</si>
  <si>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</si>
  <si>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</si>
  <si>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</si>
  <si>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</si>
  <si>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</si>
  <si>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</si>
  <si>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</si>
  <si>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</si>
  <si>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</si>
  <si>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</si>
  <si>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</si>
  <si>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</si>
  <si>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</si>
  <si>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</si>
  <si>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</si>
  <si>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</si>
  <si>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</si>
  <si>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</si>
  <si>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</si>
  <si>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</si>
  <si>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</si>
  <si>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</si>
  <si>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</si>
  <si>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</si>
  <si>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</si>
  <si>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</si>
  <si>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</si>
  <si>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</si>
  <si>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</si>
  <si>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</si>
  <si>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</si>
  <si>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</si>
  <si>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</si>
  <si>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</si>
  <si>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</si>
  <si>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</si>
  <si>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</si>
  <si>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</si>
  <si>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</si>
  <si>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</si>
  <si>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</si>
  <si>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</si>
  <si>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</si>
  <si>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</si>
  <si>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</si>
  <si>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</si>
  <si>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</si>
  <si>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</si>
  <si>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</si>
  <si>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</si>
  <si>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</si>
  <si>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</si>
  <si>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</si>
  <si>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</si>
  <si>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</si>
  <si>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</si>
  <si>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</si>
  <si>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</si>
  <si>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</si>
  <si>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</si>
  <si>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</si>
  <si>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</si>
  <si>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</si>
  <si>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</si>
  <si>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</si>
  <si>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</si>
  <si>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</si>
  <si>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</si>
  <si>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</si>
  <si>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</si>
  <si>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</si>
  <si>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</si>
  <si>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</si>
  <si>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</si>
  <si>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</si>
  <si>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</si>
  <si>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</si>
  <si>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</si>
  <si>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</si>
  <si>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</si>
  <si>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</si>
  <si>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</si>
  <si>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</si>
  <si>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</si>
  <si>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</si>
  <si>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</si>
  <si>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</si>
  <si>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</si>
  <si>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</si>
  <si>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</si>
  <si>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</si>
  <si>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</si>
  <si>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</si>
  <si>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</si>
  <si>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</si>
  <si>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</si>
  <si>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</si>
  <si>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</si>
  <si>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</si>
  <si>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</si>
  <si>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</si>
  <si>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</si>
  <si>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</si>
  <si>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</si>
  <si>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</si>
  <si>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</si>
  <si>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</si>
  <si>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</si>
  <si>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</si>
  <si>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</si>
  <si>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</si>
  <si>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</si>
  <si>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</si>
  <si>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</si>
  <si>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</si>
  <si>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</si>
  <si>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</si>
  <si>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</si>
  <si>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</si>
  <si>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</si>
  <si>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</si>
  <si>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</si>
  <si>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</si>
  <si>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</si>
  <si>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</si>
  <si>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</si>
  <si>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</si>
  <si>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</si>
  <si>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</si>
  <si>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</si>
  <si>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</si>
  <si>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</si>
  <si>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</si>
  <si>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</si>
  <si>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</si>
  <si>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</si>
  <si>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</si>
  <si>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</si>
  <si>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</si>
  <si>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</si>
  <si>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</si>
  <si>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</si>
  <si>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</si>
  <si>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</si>
  <si>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</si>
  <si>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</si>
  <si>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</si>
  <si>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</si>
  <si>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</si>
  <si>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</si>
  <si>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</si>
  <si>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</si>
  <si>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</si>
  <si>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</si>
  <si>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</si>
  <si>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</si>
  <si>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</si>
  <si>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</si>
  <si>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</si>
  <si>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</si>
  <si>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</si>
  <si>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</si>
  <si>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</si>
  <si>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</si>
  <si>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</si>
  <si>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</si>
  <si>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</si>
  <si>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</si>
  <si>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</si>
  <si>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</si>
  <si>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</si>
  <si>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</si>
  <si>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</si>
  <si>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</si>
  <si>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</si>
  <si>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</si>
  <si>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</si>
  <si>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</si>
  <si>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</si>
  <si>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</si>
  <si>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</si>
  <si>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</si>
  <si>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</si>
  <si>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</si>
  <si>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</si>
  <si>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</si>
  <si>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</si>
  <si>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</si>
  <si>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</si>
  <si>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</si>
  <si>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</si>
  <si>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</si>
  <si>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</si>
  <si>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</si>
  <si>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</si>
  <si>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</si>
  <si>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</si>
  <si>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</si>
  <si>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</si>
  <si>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</si>
  <si>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</si>
  <si>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</si>
  <si>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</si>
  <si>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</si>
  <si>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</si>
  <si>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</si>
  <si>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</si>
  <si>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</si>
  <si>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</si>
  <si>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</si>
  <si>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</si>
  <si>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</si>
  <si>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</si>
  <si>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</si>
  <si>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</si>
  <si>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</si>
  <si>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</si>
  <si>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</si>
  <si>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</si>
  <si>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</si>
  <si>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</si>
  <si>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</si>
  <si>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</si>
  <si>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</si>
  <si>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</si>
  <si>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</si>
  <si>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</si>
  <si>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</si>
  <si>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</si>
  <si>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</si>
  <si>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</si>
  <si>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</si>
  <si>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</si>
  <si>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</si>
  <si>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</si>
  <si>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</si>
  <si>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</si>
  <si>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</si>
  <si>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</si>
  <si>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</si>
  <si>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</si>
  <si>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</si>
  <si>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</si>
  <si>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</si>
  <si>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</si>
  <si>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</si>
  <si>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</si>
  <si>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</si>
  <si>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</si>
  <si>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</si>
  <si>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</si>
  <si>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</si>
  <si>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</si>
  <si>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</si>
  <si>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</si>
  <si>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</si>
  <si>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</si>
  <si>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</si>
  <si>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</si>
  <si>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</si>
  <si>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</si>
  <si>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</si>
  <si>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</si>
  <si>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</si>
  <si>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</si>
  <si>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</si>
  <si>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</si>
  <si>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</si>
  <si>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</si>
  <si>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</si>
  <si>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</si>
  <si>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</si>
  <si>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</si>
  <si>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</si>
  <si>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</si>
  <si>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</si>
  <si>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</si>
  <si>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</si>
  <si>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</si>
  <si>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</si>
  <si>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</si>
  <si>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</si>
  <si>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</si>
  <si>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</si>
  <si>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</si>
  <si>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</si>
  <si>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</si>
  <si>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</si>
  <si>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</si>
  <si>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</si>
  <si>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</si>
  <si>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</si>
  <si>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</si>
  <si>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</si>
  <si>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</si>
  <si>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</si>
  <si>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</si>
  <si>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</si>
  <si>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</si>
  <si>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</si>
  <si>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</si>
  <si>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</si>
  <si>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</si>
  <si>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</si>
  <si>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</si>
  <si>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</si>
  <si>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</si>
  <si>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</si>
  <si>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</si>
  <si>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</si>
  <si>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</si>
  <si>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</si>
  <si>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</si>
  <si>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</si>
  <si>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</si>
  <si>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</si>
  <si>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</si>
  <si>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</si>
  <si>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</si>
  <si>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</si>
  <si>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</si>
  <si>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</si>
  <si>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</si>
  <si>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</si>
  <si>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</si>
  <si>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</si>
  <si>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</si>
  <si>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</si>
  <si>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</si>
  <si>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</si>
  <si>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</si>
  <si>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</si>
  <si>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</si>
  <si>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</si>
  <si>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</si>
  <si>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</si>
  <si>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</si>
  <si>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</si>
  <si>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</si>
  <si>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</si>
  <si>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</si>
  <si>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</si>
  <si>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</si>
  <si>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</si>
  <si>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</si>
  <si>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</si>
  <si>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</si>
  <si>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</si>
  <si>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</si>
  <si>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</si>
  <si>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</si>
  <si>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</si>
  <si>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</si>
  <si>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</si>
  <si>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</si>
  <si>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</si>
  <si>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</si>
  <si>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</si>
  <si>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</si>
  <si>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</si>
  <si>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</si>
  <si>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</si>
  <si>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</si>
  <si>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</si>
  <si>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</si>
  <si>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</si>
  <si>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</si>
  <si>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</si>
  <si>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</si>
  <si>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</si>
  <si>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</si>
  <si>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</si>
  <si>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</si>
  <si>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</si>
  <si>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</si>
  <si>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</si>
  <si>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</si>
  <si>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</si>
  <si>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</si>
  <si>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</si>
  <si>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</si>
  <si>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</si>
  <si>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</si>
  <si>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</si>
  <si>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</si>
  <si>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</si>
  <si>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</si>
  <si>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</si>
  <si>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</si>
  <si>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</si>
  <si>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</si>
  <si>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</si>
  <si>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</si>
  <si>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</si>
  <si>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</si>
  <si>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</si>
  <si>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</si>
  <si>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</si>
  <si>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</si>
  <si>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</si>
  <si>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</si>
  <si>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</si>
  <si>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</si>
  <si>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</si>
  <si>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</si>
  <si>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</si>
  <si>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</si>
  <si>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</si>
  <si>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</si>
  <si>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</si>
  <si>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</si>
  <si>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</si>
  <si>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</si>
  <si>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</si>
  <si>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</si>
  <si>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</si>
  <si>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</si>
  <si>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</si>
  <si>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</si>
  <si>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</si>
  <si>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</si>
  <si>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</si>
  <si>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</si>
  <si>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</si>
  <si>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</si>
  <si>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</si>
  <si>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</si>
  <si>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</si>
  <si>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</si>
  <si>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</si>
  <si>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</si>
  <si>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</si>
  <si>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</si>
  <si>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</si>
  <si>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</si>
  <si>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</si>
  <si>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</si>
  <si>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</si>
  <si>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</si>
  <si>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</si>
  <si>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</si>
  <si>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</si>
  <si>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</si>
  <si>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</si>
  <si>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</si>
  <si>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</si>
  <si>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</si>
  <si>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</si>
  <si>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</si>
  <si>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</si>
  <si>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</si>
  <si>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</si>
  <si>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</si>
  <si>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</si>
  <si>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</si>
  <si>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</si>
  <si>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</si>
  <si>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</si>
  <si>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</si>
  <si>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</si>
  <si>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</si>
  <si>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</si>
  <si>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</si>
  <si>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</si>
  <si>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</si>
  <si>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</si>
  <si>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</si>
  <si>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</si>
  <si>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</si>
  <si>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</si>
  <si>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</si>
  <si>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</si>
  <si>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</si>
  <si>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</si>
  <si>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</si>
  <si>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</si>
  <si>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</si>
  <si>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</si>
  <si>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</si>
  <si>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</si>
  <si>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</si>
  <si>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</si>
  <si>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</si>
  <si>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</si>
  <si>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</si>
  <si>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</si>
  <si>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</si>
  <si>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</si>
  <si>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</si>
  <si>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</si>
  <si>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</si>
  <si>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</si>
  <si>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</si>
  <si>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</si>
  <si>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</si>
  <si>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</si>
  <si>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</si>
  <si>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</si>
  <si>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</si>
  <si>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</si>
  <si>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</si>
  <si>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</si>
  <si>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</si>
  <si>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</si>
  <si>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</si>
  <si>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</si>
  <si>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</si>
  <si>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</si>
  <si>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</si>
  <si>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</si>
  <si>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</si>
  <si>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</si>
  <si>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</si>
  <si>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</si>
  <si>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</si>
  <si>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</si>
  <si>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</si>
  <si>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</si>
  <si>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</si>
  <si>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</si>
  <si>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</si>
  <si>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</si>
  <si>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</si>
  <si>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</si>
  <si>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</si>
  <si>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</si>
  <si>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</si>
  <si>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</si>
  <si>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</si>
  <si>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</si>
  <si>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</si>
  <si>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</si>
  <si>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</si>
  <si>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</si>
  <si>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</si>
  <si>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</si>
  <si>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</si>
  <si>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</si>
  <si>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</si>
  <si>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</si>
  <si>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</si>
  <si>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</si>
  <si>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</si>
  <si>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</si>
  <si>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</si>
  <si>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</si>
  <si>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</si>
  <si>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</si>
  <si>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</si>
  <si>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</si>
  <si>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</si>
  <si>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</si>
  <si>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</si>
  <si>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</si>
  <si>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</si>
  <si>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</si>
  <si>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</si>
  <si>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</si>
  <si>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</si>
  <si>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</si>
  <si>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</si>
  <si>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</si>
  <si>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</si>
  <si>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</si>
  <si>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</si>
  <si>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</si>
  <si>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</si>
  <si>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</si>
  <si>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</si>
  <si>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</si>
  <si>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</si>
  <si>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</si>
  <si>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</si>
  <si>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</si>
  <si>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</si>
  <si>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</si>
  <si>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</si>
  <si>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</si>
  <si>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</si>
  <si>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</si>
  <si>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</si>
  <si>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</si>
  <si>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</si>
  <si>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</si>
  <si>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</si>
  <si>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</si>
  <si>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</si>
  <si>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</si>
  <si>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</si>
  <si>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</si>
  <si>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</si>
  <si>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</si>
  <si>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</si>
  <si>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</si>
  <si>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</si>
  <si>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</si>
  <si>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</si>
  <si>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</si>
  <si>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</si>
  <si>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</si>
  <si>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</si>
  <si>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</si>
  <si>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</si>
  <si>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</si>
  <si>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</si>
  <si>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</si>
  <si>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</si>
  <si>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</si>
  <si>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</si>
  <si>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</si>
  <si>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</si>
  <si>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</si>
  <si>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</si>
  <si>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</si>
  <si>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</si>
  <si>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</si>
  <si>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</si>
  <si>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</si>
  <si>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</si>
  <si>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</si>
  <si>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</si>
  <si>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</si>
  <si>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</si>
  <si>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</si>
  <si>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</si>
  <si>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</si>
  <si>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</si>
  <si>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</si>
  <si>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</si>
  <si>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</si>
  <si>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</si>
  <si>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</si>
  <si>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</si>
  <si>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</si>
  <si>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</si>
  <si>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</si>
  <si>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</si>
  <si>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</si>
  <si>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</si>
  <si>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</si>
  <si>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</si>
  <si>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</si>
  <si>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</si>
  <si>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</si>
  <si>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</si>
  <si>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</si>
  <si>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</si>
  <si>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</si>
  <si>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</si>
  <si>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</si>
  <si>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</si>
  <si>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</si>
  <si>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</si>
  <si>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</si>
  <si>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</si>
  <si>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</si>
  <si>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</si>
  <si>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</si>
  <si>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</si>
  <si>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</si>
  <si>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</si>
  <si>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</si>
  <si>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</si>
  <si>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</si>
  <si>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</si>
  <si>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</si>
  <si>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</si>
  <si>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</si>
  <si>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</si>
  <si>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</si>
  <si>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</si>
  <si>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</si>
  <si>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</si>
  <si>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</si>
  <si>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</si>
  <si>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</si>
  <si>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</si>
  <si>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</si>
  <si>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</si>
  <si>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</si>
  <si>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</si>
  <si>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</si>
  <si>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</si>
  <si>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</si>
  <si>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</si>
  <si>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</si>
  <si>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</si>
  <si>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</si>
  <si>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</si>
  <si>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</si>
  <si>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</si>
  <si>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</si>
  <si>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</si>
  <si>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</si>
  <si>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</si>
  <si>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</si>
  <si>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</si>
  <si>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</si>
  <si>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</si>
  <si>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</si>
  <si>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</si>
  <si>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</si>
  <si>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</si>
  <si>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</si>
  <si>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</si>
  <si>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</si>
  <si>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</si>
  <si>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</si>
  <si>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</si>
  <si>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</si>
  <si>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</si>
  <si>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</si>
  <si>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</si>
  <si>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</si>
  <si>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</si>
  <si>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</si>
  <si>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</si>
  <si>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</si>
  <si>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</si>
  <si>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</si>
  <si>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</si>
  <si>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</si>
  <si>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</si>
  <si>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</si>
  <si>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</si>
  <si>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</si>
  <si>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</si>
  <si>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</si>
  <si>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</si>
  <si>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</si>
  <si>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</si>
  <si>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</si>
  <si>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</si>
  <si>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</si>
  <si>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</si>
  <si>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</si>
  <si>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</si>
  <si>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</si>
  <si>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</si>
  <si>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</si>
  <si>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</si>
  <si>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</si>
  <si>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</si>
  <si>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</si>
  <si>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</si>
  <si>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</si>
  <si>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</si>
  <si>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</si>
  <si>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</si>
  <si>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</si>
  <si>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</si>
  <si>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</si>
  <si>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</si>
  <si>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</si>
  <si>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</si>
  <si>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</si>
  <si>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</si>
  <si>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</si>
  <si>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</si>
  <si>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</si>
  <si>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</si>
  <si>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</si>
  <si>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</si>
  <si>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</si>
  <si>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</si>
  <si>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</si>
  <si>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</si>
  <si>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</si>
  <si>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</si>
  <si>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</si>
  <si>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</si>
  <si>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</si>
  <si>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</si>
  <si>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</si>
  <si>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</si>
  <si>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</si>
  <si>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</si>
  <si>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</si>
  <si>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</si>
  <si>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</si>
  <si>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</si>
  <si>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</si>
  <si>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</si>
  <si>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</si>
  <si>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</si>
  <si>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</si>
  <si>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</si>
  <si>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</si>
  <si>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</si>
  <si>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</si>
  <si>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</si>
  <si>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</si>
  <si>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</si>
  <si>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</si>
  <si>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</si>
  <si>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</si>
  <si>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</si>
  <si>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</si>
  <si>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</si>
  <si>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</si>
  <si>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</si>
  <si>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</si>
  <si>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</si>
  <si>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</si>
  <si>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</si>
  <si>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</si>
  <si>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</si>
  <si>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</si>
  <si>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</si>
  <si>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</si>
  <si>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</si>
  <si>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</si>
  <si>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</si>
  <si>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</si>
  <si>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</si>
  <si>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</si>
  <si>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</si>
  <si>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</si>
  <si>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</si>
  <si>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</si>
  <si>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</si>
  <si>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</si>
  <si>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</si>
  <si>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</si>
  <si>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</si>
  <si>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</si>
  <si>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</si>
  <si>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</si>
  <si>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</si>
  <si>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</si>
  <si>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</si>
  <si>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</si>
  <si>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</si>
  <si>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</si>
  <si>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</si>
  <si>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</si>
  <si>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</si>
  <si>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</si>
  <si>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</si>
  <si>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</si>
  <si>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</si>
  <si>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</si>
  <si>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</si>
  <si>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</si>
  <si>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</si>
  <si>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</si>
  <si>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</si>
  <si>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</si>
  <si>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</si>
  <si>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</si>
  <si>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</si>
  <si>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</si>
  <si>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</si>
  <si>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</si>
  <si>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</si>
  <si>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</si>
  <si>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</si>
  <si>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</si>
  <si>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</si>
  <si>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</si>
  <si>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</si>
  <si>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</si>
  <si>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</si>
  <si>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</si>
  <si>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</si>
  <si>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</si>
  <si>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</si>
  <si>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</si>
  <si>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</si>
  <si>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</si>
  <si>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</si>
  <si>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</si>
  <si>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</si>
  <si>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</si>
  <si>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</si>
  <si>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</si>
  <si>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</si>
  <si>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</si>
  <si>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</si>
  <si>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</si>
  <si>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</si>
  <si>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</si>
  <si>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</si>
  <si>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</si>
  <si>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</si>
  <si>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</si>
  <si>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</si>
  <si>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</si>
  <si>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</si>
  <si>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</si>
  <si>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</si>
  <si>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</si>
  <si>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</si>
  <si>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</si>
  <si>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</si>
  <si>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</si>
  <si>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</si>
  <si>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</si>
  <si>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</si>
  <si>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</si>
  <si>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</si>
  <si>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</si>
  <si>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</si>
  <si>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</si>
  <si>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</si>
  <si>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</si>
  <si>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</si>
  <si>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</si>
  <si>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</si>
  <si>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</si>
  <si>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</si>
  <si>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</si>
  <si>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</si>
  <si>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</si>
  <si>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</si>
  <si>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</si>
  <si>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</si>
  <si>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</si>
  <si>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</si>
  <si>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</si>
  <si>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</si>
  <si>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</si>
  <si>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</si>
  <si>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</si>
  <si>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</si>
  <si>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</si>
  <si>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</si>
  <si>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</si>
  <si>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</si>
  <si>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</si>
  <si>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</si>
  <si>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</si>
  <si>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</si>
  <si>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</si>
  <si>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</si>
  <si>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</si>
  <si>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</si>
  <si>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</si>
  <si>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</si>
  <si>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</si>
  <si>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</si>
  <si>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</si>
  <si>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</si>
  <si>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</si>
  <si>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</si>
  <si>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</si>
  <si>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</si>
  <si>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</si>
  <si>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</si>
  <si>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</si>
  <si>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</si>
  <si>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</si>
  <si>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</si>
  <si>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</si>
  <si>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</si>
  <si>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</si>
  <si>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</si>
  <si>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</si>
  <si>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</si>
  <si>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</si>
  <si>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</si>
  <si>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</si>
  <si>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</si>
  <si>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</si>
  <si>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</si>
  <si>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</si>
  <si>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</si>
  <si>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</si>
  <si>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</si>
  <si>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</si>
  <si>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</si>
  <si>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</si>
  <si>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</si>
  <si>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</si>
  <si>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</si>
  <si>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</si>
  <si>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</si>
  <si>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</si>
  <si>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</si>
  <si>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</si>
  <si>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</si>
  <si>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</si>
  <si>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</si>
  <si>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</si>
  <si>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</si>
  <si>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</si>
  <si>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</si>
  <si>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</si>
  <si>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</si>
  <si>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</si>
  <si>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</si>
  <si>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</si>
  <si>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</si>
  <si>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</si>
  <si>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</si>
  <si>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</si>
  <si>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</si>
  <si>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</si>
  <si>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</si>
  <si>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</si>
  <si>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</si>
  <si>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</si>
  <si>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</si>
  <si>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</si>
  <si>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</si>
  <si>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</si>
  <si>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</si>
  <si>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</si>
  <si>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</si>
  <si>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</si>
  <si>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</si>
  <si>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</si>
  <si>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</si>
  <si>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</si>
  <si>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</si>
  <si>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</si>
  <si>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</si>
  <si>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</si>
  <si>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</si>
  <si>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</si>
  <si>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</si>
  <si>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</si>
  <si>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</si>
  <si>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</si>
  <si>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</si>
  <si>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</si>
  <si>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</si>
  <si>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</si>
  <si>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</si>
  <si>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</si>
  <si>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</si>
  <si>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</si>
  <si>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</si>
  <si>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</si>
  <si>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</si>
  <si>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</si>
  <si>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</si>
  <si>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</si>
  <si>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</si>
  <si>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</si>
  <si>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</si>
  <si>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</si>
  <si>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</si>
  <si>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</si>
  <si>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</si>
  <si>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</si>
  <si>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</si>
  <si>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</si>
  <si>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</si>
  <si>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</si>
  <si>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</si>
  <si>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</si>
  <si>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</si>
  <si>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</si>
  <si>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</si>
  <si>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</si>
  <si>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</si>
  <si>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</si>
  <si>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</si>
  <si>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</si>
  <si>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</si>
  <si>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</si>
  <si>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</si>
  <si>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</si>
  <si>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</si>
  <si>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</si>
  <si>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</si>
  <si>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</si>
  <si>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</si>
  <si>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</si>
  <si>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</si>
  <si>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</si>
  <si>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</si>
  <si>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</si>
  <si>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</si>
  <si>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</si>
  <si>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</si>
  <si>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</si>
  <si>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</si>
  <si>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</si>
  <si>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</si>
  <si>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</si>
  <si>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</si>
  <si>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</si>
  <si>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</si>
  <si>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</si>
  <si>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</si>
  <si>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</si>
  <si>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</si>
  <si>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</si>
  <si>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</si>
  <si>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</si>
  <si>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</si>
  <si>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</si>
  <si>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</si>
  <si>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</si>
  <si>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</si>
  <si>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</si>
  <si>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</si>
  <si>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</si>
  <si>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</si>
  <si>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</si>
  <si>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</si>
  <si>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</si>
  <si>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</si>
  <si>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</si>
  <si>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</si>
  <si>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</si>
  <si>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</si>
  <si>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</si>
  <si>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</si>
  <si>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</si>
  <si>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</si>
  <si>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</si>
  <si>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</si>
  <si>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</si>
  <si>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</si>
  <si>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</si>
  <si>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</si>
  <si>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</si>
  <si>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</si>
  <si>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</si>
  <si>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</si>
  <si>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</si>
  <si>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</si>
  <si>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</si>
  <si>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</si>
  <si>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</si>
  <si>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</si>
  <si>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</si>
  <si>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</si>
  <si>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</si>
  <si>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</si>
  <si>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</si>
  <si>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</si>
  <si>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</si>
  <si>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</si>
  <si>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</si>
  <si>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</si>
  <si>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</si>
  <si>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</si>
  <si>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</si>
  <si>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</si>
  <si>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</si>
  <si>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</si>
  <si>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</si>
  <si>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</si>
  <si>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</si>
  <si>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</si>
  <si>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</si>
  <si>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</si>
  <si>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</si>
  <si>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</si>
  <si>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</si>
  <si>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</si>
  <si>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</si>
  <si>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</si>
  <si>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</si>
  <si>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</si>
  <si>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</si>
  <si>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</si>
  <si>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</si>
  <si>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</si>
  <si>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</si>
  <si>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</si>
  <si>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</si>
  <si>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</si>
  <si>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</si>
  <si>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</si>
  <si>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</si>
  <si>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</si>
  <si>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</si>
  <si>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</si>
  <si>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</si>
  <si>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</si>
  <si>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</si>
  <si>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</si>
  <si>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</si>
  <si>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</si>
  <si>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</si>
  <si>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</si>
  <si>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</si>
  <si>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</si>
  <si>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</si>
  <si>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</si>
  <si>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</si>
  <si>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</si>
  <si>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</si>
  <si>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</si>
  <si>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</si>
  <si>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</si>
  <si>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</si>
  <si>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</si>
  <si>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</si>
  <si>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</si>
  <si>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</si>
  <si>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</si>
  <si>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</si>
  <si>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</si>
  <si>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</si>
  <si>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</si>
  <si>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</si>
  <si>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</si>
  <si>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</si>
  <si>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</si>
  <si>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</si>
  <si>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</si>
  <si>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</si>
  <si>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</si>
  <si>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</si>
  <si>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</si>
  <si>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</si>
  <si>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</si>
  <si>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</si>
  <si>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</si>
  <si>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</si>
  <si>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</si>
  <si>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</si>
  <si>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</si>
  <si>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</si>
  <si>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</si>
  <si>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</si>
  <si>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</si>
  <si>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</si>
  <si>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</si>
  <si>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</si>
  <si>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</si>
  <si>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</si>
  <si>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</si>
  <si>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</si>
  <si>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</si>
  <si>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</si>
  <si>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</si>
  <si>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</si>
  <si>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</si>
  <si>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</si>
  <si>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</si>
  <si>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</si>
  <si>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</si>
  <si>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</si>
  <si>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</si>
  <si>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</si>
  <si>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</si>
  <si>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</si>
  <si>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</si>
  <si>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</si>
  <si>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</si>
  <si>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</si>
  <si>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</si>
  <si>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</si>
  <si>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</si>
  <si>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</si>
  <si>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</si>
  <si>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</si>
  <si>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</si>
  <si>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</si>
  <si>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</si>
  <si>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</si>
  <si>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</si>
  <si>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</si>
  <si>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</si>
  <si>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</si>
  <si>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</si>
  <si>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</si>
  <si>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</si>
  <si>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</si>
  <si>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</si>
  <si>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</si>
  <si>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</si>
  <si>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</si>
  <si>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</si>
  <si>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</si>
  <si>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</si>
  <si>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</si>
  <si>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</si>
  <si>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</si>
  <si>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</si>
  <si>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</si>
  <si>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</si>
  <si>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</si>
  <si>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</si>
  <si>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</si>
  <si>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</si>
  <si>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</si>
  <si>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</si>
  <si>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</si>
  <si>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</si>
  <si>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</si>
  <si>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</si>
  <si>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</si>
  <si>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</si>
  <si>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</si>
  <si>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</si>
  <si>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</si>
  <si>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</si>
  <si>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</si>
  <si>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</si>
  <si>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</si>
  <si>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</si>
  <si>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</si>
  <si>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</si>
  <si>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</si>
  <si>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</si>
  <si>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</si>
  <si>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</si>
  <si>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</si>
  <si>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</si>
  <si>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</si>
  <si>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</si>
  <si>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</si>
  <si>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</si>
  <si>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</si>
  <si>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</si>
  <si>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</si>
  <si>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</si>
  <si>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</si>
  <si>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</si>
  <si>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</si>
  <si>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</si>
  <si>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</si>
  <si>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</si>
  <si>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</si>
  <si>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</si>
  <si>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</si>
  <si>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</si>
  <si>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</si>
  <si>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</si>
  <si>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</si>
  <si>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</si>
  <si>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</si>
  <si>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</si>
  <si>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</si>
  <si>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</si>
  <si>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</si>
  <si>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</si>
  <si>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</si>
  <si>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</si>
  <si>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</si>
  <si>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</si>
  <si>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</si>
  <si>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</si>
  <si>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</si>
  <si>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</si>
  <si>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</si>
  <si>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</si>
  <si>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</si>
  <si>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</si>
  <si>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</si>
  <si>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</si>
  <si>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</si>
  <si>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</si>
  <si>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</si>
  <si>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</si>
  <si>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</si>
  <si>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</si>
  <si>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</si>
  <si>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</si>
  <si>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</si>
  <si>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</si>
  <si>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</si>
  <si>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</si>
  <si>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</si>
  <si>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</si>
  <si>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</si>
  <si>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</si>
  <si>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</si>
  <si>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</si>
  <si>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</si>
  <si>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</si>
  <si>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</si>
  <si>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</si>
  <si>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</si>
  <si>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</si>
  <si>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</si>
  <si>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</si>
  <si>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</si>
  <si>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</si>
  <si>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</si>
  <si>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</si>
  <si>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</si>
  <si>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</si>
  <si>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</si>
  <si>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</si>
  <si>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</si>
  <si>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</si>
  <si>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</si>
  <si>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</si>
  <si>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</si>
  <si>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</si>
  <si>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</si>
  <si>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</si>
  <si>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</si>
  <si>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</si>
  <si>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</si>
  <si>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</si>
  <si>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</si>
  <si>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</si>
  <si>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</si>
  <si>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</si>
  <si>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</si>
  <si>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</si>
  <si>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</si>
  <si>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</si>
  <si>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</si>
  <si>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</si>
  <si>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</si>
  <si>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</si>
  <si>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</si>
  <si>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</si>
  <si>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</si>
  <si>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</si>
  <si>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</si>
  <si>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</si>
  <si>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</si>
  <si>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</si>
  <si>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</si>
  <si>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</si>
  <si>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</si>
  <si>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</si>
  <si>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</si>
  <si>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</si>
  <si>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</si>
  <si>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</si>
  <si>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</si>
  <si>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</si>
  <si>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</si>
  <si>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</si>
  <si>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</si>
  <si>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</si>
  <si>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</si>
  <si>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</si>
  <si>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</si>
  <si>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</si>
  <si>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</si>
  <si>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</si>
  <si>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</si>
  <si>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</si>
  <si>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</si>
  <si>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</si>
  <si>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</si>
  <si>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</si>
  <si>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</si>
  <si>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</si>
  <si>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</si>
  <si>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</si>
  <si>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</si>
  <si>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</si>
  <si>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</si>
  <si>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</si>
  <si>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</si>
  <si>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</si>
  <si>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</si>
  <si>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</si>
  <si>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</si>
  <si>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</si>
  <si>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</si>
  <si>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</si>
  <si>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</si>
  <si>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</si>
  <si>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</si>
  <si>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</si>
  <si>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</si>
  <si>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</si>
  <si>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</si>
  <si>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</si>
  <si>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</si>
  <si>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</si>
  <si>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</si>
  <si>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</si>
  <si>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</si>
  <si>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</si>
  <si>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</si>
  <si>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</si>
  <si>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</si>
  <si>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</si>
  <si>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</si>
  <si>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</si>
  <si>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</si>
  <si>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</si>
  <si>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</si>
  <si>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</si>
  <si>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</si>
  <si>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</si>
  <si>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</si>
  <si>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</si>
  <si>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</si>
  <si>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</si>
  <si>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</si>
  <si>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</si>
  <si>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</si>
  <si>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</si>
  <si>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</si>
  <si>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</si>
  <si>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</si>
  <si>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</si>
  <si>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</si>
  <si>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</si>
  <si>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</si>
  <si>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</si>
  <si>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</si>
  <si>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</si>
  <si>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</si>
  <si>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</si>
  <si>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</si>
  <si>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</si>
  <si>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</si>
  <si>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</si>
  <si>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</si>
  <si>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</si>
  <si>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</si>
  <si>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</si>
  <si>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</si>
  <si>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</si>
  <si>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</si>
  <si>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</si>
  <si>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</si>
  <si>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</si>
  <si>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</si>
  <si>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</si>
  <si>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</si>
  <si>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</si>
  <si>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</si>
  <si>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</si>
  <si>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</si>
  <si>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</si>
  <si>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</si>
  <si>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</si>
  <si>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</si>
  <si>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</si>
  <si>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</si>
  <si>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</si>
  <si>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</si>
  <si>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</si>
  <si>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</si>
  <si>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</si>
  <si>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</si>
  <si>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</si>
  <si>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</si>
  <si>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</si>
  <si>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</si>
  <si>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</si>
  <si>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</si>
  <si>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</si>
  <si>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</si>
  <si>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</si>
  <si>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</si>
  <si>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</si>
  <si>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</si>
  <si>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</si>
  <si>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</si>
  <si>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</si>
  <si>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</si>
  <si>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</si>
  <si>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</si>
  <si>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</si>
  <si>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</si>
  <si>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</si>
  <si>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</si>
  <si>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</si>
  <si>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</si>
  <si>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</si>
  <si>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</si>
  <si>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</si>
  <si>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</si>
  <si>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</si>
  <si>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</si>
  <si>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</si>
  <si>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</si>
  <si>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</si>
  <si>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</si>
  <si>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</si>
  <si>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</si>
  <si>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</si>
  <si>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</si>
  <si>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</si>
  <si>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</si>
  <si>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</si>
  <si>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</si>
  <si>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</si>
  <si>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</si>
  <si>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</si>
  <si>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</si>
  <si>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</si>
  <si>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</si>
  <si>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</si>
  <si>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</si>
  <si>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</si>
  <si>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</si>
  <si>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</si>
  <si>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</si>
  <si>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</si>
  <si>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</si>
  <si>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</si>
  <si>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</si>
  <si>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</si>
  <si>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</si>
  <si>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</si>
  <si>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</si>
  <si>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</si>
  <si>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</si>
  <si>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</si>
  <si>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</si>
  <si>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</si>
  <si>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</si>
  <si>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</si>
  <si>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</si>
  <si>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</si>
  <si>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</si>
  <si>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</si>
  <si>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</si>
  <si>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</si>
  <si>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</si>
  <si>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</si>
  <si>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</si>
  <si>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</si>
  <si>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</si>
  <si>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</si>
  <si>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</si>
  <si>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</si>
  <si>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</si>
  <si>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</si>
  <si>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</si>
  <si>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</si>
  <si>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</si>
  <si>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</si>
  <si>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</si>
  <si>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</si>
  <si>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</si>
  <si>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</si>
  <si>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</si>
  <si>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</si>
  <si>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</si>
  <si>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</si>
  <si>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</si>
  <si>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</si>
  <si>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</si>
  <si>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</si>
  <si>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</si>
  <si>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</si>
  <si>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</si>
  <si>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</si>
  <si>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</si>
  <si>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</si>
  <si>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</si>
  <si>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</si>
  <si>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</si>
  <si>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</si>
  <si>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</si>
  <si>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</si>
  <si>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</si>
  <si>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</si>
  <si>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</si>
  <si>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</si>
  <si>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</si>
  <si>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</si>
  <si>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</si>
  <si>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</si>
  <si>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</si>
  <si>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</si>
  <si>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</si>
  <si>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</si>
  <si>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</si>
  <si>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</si>
  <si>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</si>
  <si>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</si>
  <si>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</si>
  <si>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</si>
  <si>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</si>
  <si>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</si>
  <si>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</si>
  <si>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</si>
  <si>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</si>
  <si>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</si>
  <si>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</si>
  <si>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</si>
  <si>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</si>
  <si>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</si>
  <si>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</si>
  <si>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</si>
  <si>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</si>
  <si>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</si>
  <si>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</si>
  <si>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</si>
  <si>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</si>
  <si>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</si>
  <si>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</si>
  <si>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</si>
  <si>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</si>
  <si>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</si>
  <si>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</si>
  <si>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</si>
  <si>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</si>
  <si>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</si>
  <si>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</si>
  <si>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</si>
  <si>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</si>
  <si>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</si>
  <si>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</si>
  <si>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</si>
  <si>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</si>
  <si>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</si>
  <si>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</si>
  <si>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</si>
  <si>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</si>
  <si>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</si>
  <si>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</si>
  <si>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</si>
  <si>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</si>
  <si>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</si>
  <si>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</si>
  <si>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</si>
  <si>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</si>
  <si>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</si>
  <si>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</si>
  <si>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</si>
  <si>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</si>
  <si>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</si>
  <si>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</si>
  <si>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</si>
  <si>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</si>
  <si>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</si>
  <si>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</si>
  <si>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</si>
  <si>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</si>
  <si>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</si>
  <si>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</si>
  <si>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</si>
  <si>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</si>
  <si>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</si>
  <si>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</si>
  <si>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</si>
  <si>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</si>
  <si>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</si>
  <si>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</si>
  <si>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</si>
  <si>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</si>
  <si>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</si>
  <si>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</si>
  <si>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</si>
  <si>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</si>
  <si>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</si>
  <si>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</si>
  <si>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</si>
  <si>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</si>
  <si>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</si>
  <si>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</si>
  <si>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</si>
  <si>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</si>
  <si>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</si>
  <si>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</si>
  <si>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</si>
  <si>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</si>
  <si>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</si>
  <si>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</si>
  <si>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</si>
  <si>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</si>
  <si>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</si>
  <si>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</si>
  <si>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</si>
  <si>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</si>
  <si>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</si>
  <si>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</si>
  <si>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</si>
  <si>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</si>
  <si>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</si>
  <si>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</si>
  <si>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</si>
  <si>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</si>
  <si>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</si>
  <si>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</si>
  <si>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</si>
  <si>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</si>
  <si>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</si>
  <si>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</si>
  <si>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</si>
  <si>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</si>
  <si>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</si>
  <si>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</si>
  <si>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</si>
  <si>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</si>
  <si>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</si>
  <si>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</si>
  <si>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</si>
  <si>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</si>
  <si>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</si>
  <si>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</si>
  <si>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</si>
  <si>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</si>
  <si>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</si>
  <si>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</si>
  <si>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</si>
  <si>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</si>
  <si>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</si>
  <si>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</si>
  <si>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</si>
  <si>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</si>
  <si>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</si>
  <si>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</si>
  <si>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</si>
  <si>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</si>
  <si>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</si>
  <si>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</si>
  <si>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</si>
  <si>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</si>
  <si>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</si>
  <si>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</si>
  <si>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</si>
  <si>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</si>
  <si>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</si>
  <si>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</si>
  <si>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</si>
  <si>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</si>
  <si>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</si>
  <si>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</si>
  <si>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</si>
  <si>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</si>
  <si>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</si>
  <si>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</si>
  <si>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</si>
  <si>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</si>
  <si>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</si>
  <si>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</si>
  <si>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</si>
  <si>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</si>
  <si>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</si>
  <si>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</si>
  <si>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</si>
  <si>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</si>
  <si>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</si>
  <si>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</si>
  <si>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</si>
  <si>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</si>
  <si>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</si>
  <si>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</si>
  <si>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</si>
  <si>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</si>
  <si>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</si>
  <si>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</si>
  <si>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</si>
  <si>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</si>
  <si>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</si>
  <si>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</si>
  <si>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</si>
  <si>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</si>
  <si>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</si>
  <si>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</si>
  <si>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</si>
  <si>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</si>
  <si>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</si>
  <si>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</si>
  <si>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</si>
  <si>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</si>
  <si>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</si>
  <si>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</si>
  <si>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</si>
  <si>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</si>
  <si>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</si>
  <si>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</si>
  <si>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</si>
  <si>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</si>
  <si>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</si>
  <si>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</si>
  <si>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</si>
  <si>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</si>
  <si>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</si>
  <si>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</si>
  <si>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</si>
  <si>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</si>
  <si>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</si>
  <si>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</si>
  <si>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</si>
  <si>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</si>
  <si>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</si>
  <si>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</si>
  <si>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</si>
  <si>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</si>
  <si>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</si>
  <si>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</si>
  <si>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</si>
  <si>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</si>
  <si>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</si>
  <si>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</si>
  <si>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</si>
  <si>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</si>
  <si>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</si>
  <si>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</si>
  <si>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</si>
  <si>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</si>
  <si>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</si>
  <si>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</si>
  <si>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</si>
  <si>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</si>
  <si>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</si>
  <si>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</si>
  <si>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</si>
  <si>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</si>
  <si>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</si>
  <si>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</si>
  <si>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</si>
  <si>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</si>
  <si>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</si>
  <si>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</si>
  <si>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</si>
  <si>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</si>
  <si>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</si>
  <si>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</si>
  <si>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</si>
  <si>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</si>
  <si>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</si>
  <si>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</si>
  <si>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</si>
  <si>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</si>
  <si>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</si>
  <si>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</si>
  <si>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</si>
  <si>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</si>
  <si>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</si>
  <si>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</si>
  <si>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</si>
  <si>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</si>
  <si>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</si>
  <si>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</si>
  <si>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</si>
  <si>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</si>
  <si>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</si>
  <si>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</si>
  <si>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</si>
  <si>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</si>
  <si>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</si>
  <si>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</si>
  <si>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</si>
  <si>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</si>
  <si>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</si>
  <si>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</si>
  <si>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</si>
  <si>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</si>
  <si>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</si>
  <si>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</si>
  <si>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</si>
  <si>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</si>
  <si>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</si>
  <si>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</si>
  <si>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</si>
  <si>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</si>
  <si>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</si>
  <si>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</si>
  <si>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</si>
  <si>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</si>
  <si>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</si>
  <si>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</si>
  <si>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</si>
  <si>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</si>
  <si>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</si>
  <si>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</si>
  <si>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</si>
  <si>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</si>
  <si>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</si>
  <si>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</si>
  <si>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</si>
  <si>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</si>
  <si>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</si>
  <si>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</si>
  <si>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</si>
  <si>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</si>
  <si>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</si>
  <si>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</si>
  <si>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</si>
  <si>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</si>
  <si>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</si>
  <si>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</si>
  <si>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</si>
  <si>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</si>
  <si>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</si>
  <si>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</si>
  <si>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</si>
  <si>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</si>
  <si>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</si>
  <si>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</si>
  <si>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</si>
  <si>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</si>
  <si>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</si>
  <si>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</si>
  <si>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</si>
  <si>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</si>
  <si>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</si>
  <si>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</si>
  <si>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</si>
  <si>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</si>
  <si>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</si>
  <si>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</si>
  <si>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</si>
  <si>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</si>
  <si>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</si>
  <si>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</si>
  <si>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</si>
  <si>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</si>
  <si>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</si>
  <si>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</si>
  <si>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</si>
  <si>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</si>
  <si>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</si>
  <si>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</si>
  <si>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</si>
  <si>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</si>
  <si>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</si>
  <si>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</si>
  <si>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</si>
  <si>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</si>
  <si>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</si>
  <si>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</si>
  <si>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</si>
  <si>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</si>
  <si>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</si>
  <si>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</si>
  <si>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</si>
  <si>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</si>
  <si>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</si>
  <si>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</si>
  <si>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</si>
  <si>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</si>
  <si>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</si>
  <si>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</si>
  <si>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</si>
  <si>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</si>
  <si>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</si>
  <si>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</si>
  <si>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</si>
  <si>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</si>
  <si>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</si>
  <si>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</si>
  <si>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</si>
  <si>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</si>
  <si>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</si>
  <si>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</si>
  <si>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</si>
  <si>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</si>
  <si>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</si>
  <si>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</si>
  <si>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</si>
  <si>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</si>
  <si>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</si>
  <si>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</si>
  <si>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</si>
  <si>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</si>
  <si>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</si>
  <si>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</si>
  <si>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</si>
  <si>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</si>
  <si>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</si>
  <si>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</si>
  <si>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</si>
  <si>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</si>
  <si>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</si>
  <si>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</si>
  <si>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</si>
  <si>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</si>
  <si>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</si>
  <si>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</si>
  <si>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</si>
  <si>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</si>
  <si>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</si>
  <si>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</si>
  <si>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</si>
  <si>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</si>
  <si>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</si>
  <si>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</si>
  <si>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</si>
  <si>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</si>
  <si>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</si>
  <si>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</si>
  <si>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</si>
  <si>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</si>
  <si>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</si>
  <si>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</si>
  <si>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</si>
  <si>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</si>
  <si>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</si>
  <si>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</si>
  <si>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</si>
  <si>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</si>
  <si>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</si>
  <si>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</si>
  <si>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</si>
  <si>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</si>
  <si>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</si>
  <si>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</si>
  <si>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</si>
  <si>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</si>
  <si>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</si>
  <si>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</si>
  <si>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</si>
  <si>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</si>
  <si>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</si>
  <si>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</si>
  <si>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</si>
  <si>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</si>
  <si>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</si>
  <si>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</si>
  <si>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</si>
  <si>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</si>
  <si>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</si>
  <si>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</si>
  <si>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</si>
  <si>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</si>
  <si>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</si>
  <si>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</si>
  <si>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</si>
  <si>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</si>
  <si>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</si>
  <si>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</si>
  <si>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</si>
  <si>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</si>
  <si>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</si>
  <si>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</si>
  <si>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</si>
  <si>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</si>
  <si>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</si>
  <si>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</si>
  <si>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</si>
  <si>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</si>
  <si>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</si>
  <si>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</si>
  <si>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</si>
  <si>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</si>
  <si>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</si>
  <si>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</si>
  <si>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</si>
  <si>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</si>
  <si>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</si>
  <si>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</si>
  <si>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</si>
  <si>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</si>
  <si>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</si>
  <si>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</si>
  <si>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</si>
  <si>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</si>
  <si>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</si>
  <si>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</si>
  <si>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</si>
  <si>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</si>
  <si>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</si>
  <si>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</si>
  <si>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</si>
  <si>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</si>
  <si>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</si>
  <si>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</si>
  <si>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</si>
  <si>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</si>
  <si>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</si>
  <si>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</si>
  <si>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</si>
  <si>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</si>
  <si>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</si>
  <si>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</si>
  <si>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</si>
  <si>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</si>
  <si>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</si>
  <si>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</si>
  <si>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</si>
  <si>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</si>
  <si>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</si>
  <si>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</si>
  <si>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</si>
  <si>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</si>
  <si>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</si>
  <si>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</si>
  <si>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</si>
  <si>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</si>
  <si>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</si>
  <si>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</si>
  <si>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</si>
  <si>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</si>
  <si>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</si>
  <si>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</si>
  <si>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</si>
  <si>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</si>
  <si>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</si>
  <si>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</si>
  <si>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</si>
  <si>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</si>
  <si>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</si>
  <si>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</si>
  <si>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</si>
  <si>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</si>
  <si>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</si>
  <si>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</si>
  <si>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</si>
  <si>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</si>
  <si>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</si>
  <si>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</si>
  <si>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</si>
  <si>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</si>
  <si>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</si>
  <si>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</si>
  <si>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</si>
  <si>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</si>
  <si>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</si>
  <si>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</si>
  <si>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</si>
  <si>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</si>
  <si>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</si>
  <si>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</si>
  <si>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</si>
  <si>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</si>
  <si>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</si>
  <si>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</si>
  <si>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</si>
  <si>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</si>
  <si>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</si>
  <si>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</si>
  <si>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</si>
  <si>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</si>
  <si>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</si>
  <si>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</si>
  <si>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</si>
  <si>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</si>
  <si>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</si>
  <si>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</si>
  <si>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</si>
  <si>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</si>
  <si>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</si>
  <si>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</si>
  <si>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</si>
  <si>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</si>
  <si>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</si>
  <si>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</si>
  <si>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</si>
  <si>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</si>
  <si>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</si>
  <si>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</si>
  <si>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</si>
  <si>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</si>
  <si>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</si>
  <si>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</si>
  <si>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</si>
  <si>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</si>
  <si>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</si>
  <si>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</si>
  <si>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</si>
  <si>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</si>
  <si>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</si>
  <si>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</si>
  <si>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</si>
  <si>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</si>
  <si>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</si>
  <si>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</si>
  <si>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</si>
  <si>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</si>
  <si>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</si>
  <si>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</si>
  <si>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</si>
  <si>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</si>
  <si>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</si>
  <si>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</si>
  <si>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</si>
  <si>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</si>
  <si>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</si>
  <si>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</si>
  <si>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</si>
  <si>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</si>
  <si>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</si>
  <si>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</si>
  <si>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</si>
  <si>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</si>
  <si>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</si>
  <si>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</si>
  <si>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</si>
  <si>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</si>
  <si>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</si>
  <si>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</si>
  <si>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</si>
  <si>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</si>
  <si>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</si>
  <si>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</si>
  <si>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</si>
  <si>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</si>
  <si>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</si>
  <si>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</si>
  <si>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</si>
  <si>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</si>
  <si>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</si>
  <si>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</si>
  <si>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</si>
  <si>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</si>
  <si>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</si>
  <si>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</si>
  <si>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</si>
  <si>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</si>
  <si>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</si>
  <si>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</si>
  <si>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</si>
  <si>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</si>
  <si>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</si>
  <si>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</si>
  <si>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</si>
  <si>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</si>
  <si>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</si>
  <si>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</si>
  <si>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</si>
  <si>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</si>
  <si>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</si>
  <si>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</si>
  <si>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</si>
  <si>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</si>
  <si>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</si>
  <si>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</si>
  <si>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</si>
  <si>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</si>
  <si>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</si>
  <si>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</si>
  <si>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</si>
  <si>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</si>
  <si>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</si>
  <si>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</si>
  <si>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</si>
  <si>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</si>
  <si>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</si>
  <si>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</si>
  <si>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</si>
  <si>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</si>
  <si>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</si>
  <si>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</si>
  <si>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</si>
  <si>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</si>
  <si>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</si>
  <si>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</si>
  <si>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</si>
  <si>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</si>
  <si>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</si>
  <si>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</si>
  <si>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</si>
  <si>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</si>
  <si>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</si>
  <si>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</si>
  <si>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</si>
  <si>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</si>
  <si>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</si>
  <si>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</si>
  <si>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</si>
  <si>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</si>
  <si>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</si>
  <si>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</si>
  <si>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</si>
  <si>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</si>
  <si>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</si>
  <si>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</si>
  <si>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</si>
  <si>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</si>
  <si>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</si>
  <si>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</si>
  <si>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</si>
  <si>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</si>
  <si>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</si>
  <si>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</si>
  <si>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</si>
  <si>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</si>
  <si>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</si>
  <si>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</si>
  <si>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</si>
  <si>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</si>
  <si>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</si>
  <si>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</si>
  <si>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</si>
  <si>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</si>
  <si>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</si>
  <si>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</si>
  <si>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</si>
  <si>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</si>
  <si>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</si>
  <si>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</si>
  <si>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</si>
  <si>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</si>
  <si>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</si>
  <si>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</si>
  <si>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</si>
  <si>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</si>
  <si>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</si>
  <si>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</si>
  <si>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</si>
  <si>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</si>
  <si>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</si>
  <si>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</si>
  <si>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</si>
  <si>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</si>
  <si>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</si>
  <si>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</si>
  <si>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</si>
  <si>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</si>
  <si>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</si>
  <si>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</si>
  <si>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</si>
  <si>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</si>
  <si>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</si>
  <si>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</si>
  <si>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</si>
  <si>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</si>
  <si>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</si>
  <si>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</si>
  <si>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</si>
  <si>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</si>
  <si>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</si>
  <si>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</si>
  <si>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</si>
  <si>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</si>
  <si>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</si>
  <si>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</si>
  <si>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</si>
  <si>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</si>
  <si>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</si>
  <si>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</si>
  <si>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</si>
  <si>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</si>
  <si>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</si>
  <si>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</si>
  <si>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</si>
  <si>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</si>
  <si>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</si>
  <si>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</si>
  <si>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</si>
  <si>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</si>
  <si>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</si>
  <si>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</si>
  <si>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</si>
  <si>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</si>
  <si>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</si>
  <si>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</si>
  <si>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</si>
  <si>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</si>
  <si>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</si>
  <si>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</si>
  <si>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</si>
  <si>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</si>
  <si>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</si>
  <si>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</si>
  <si>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</si>
  <si>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</si>
  <si>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</si>
  <si>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</si>
  <si>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</si>
  <si>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</si>
  <si>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</si>
  <si>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</si>
  <si>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</si>
  <si>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</si>
  <si>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</si>
  <si>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</si>
  <si>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</si>
  <si>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</si>
  <si>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</si>
  <si>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</si>
  <si>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</si>
  <si>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</si>
  <si>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</si>
  <si>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</si>
  <si>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</si>
  <si>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</si>
  <si>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</si>
  <si>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</si>
  <si>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</si>
  <si>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</si>
  <si>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</si>
  <si>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</si>
  <si>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</si>
  <si>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</si>
  <si>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</si>
  <si>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</si>
  <si>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</si>
  <si>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</si>
  <si>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</si>
  <si>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</si>
  <si>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</si>
  <si>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</si>
  <si>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</si>
  <si>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</si>
  <si>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</si>
  <si>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</si>
  <si>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</si>
  <si>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</si>
  <si>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</si>
  <si>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</si>
  <si>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</si>
  <si>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</si>
  <si>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</si>
  <si>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</si>
  <si>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</si>
  <si>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</si>
  <si>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</si>
  <si>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</si>
  <si>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</si>
  <si>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</si>
  <si>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</si>
  <si>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</si>
  <si>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</si>
  <si>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</si>
  <si>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</si>
  <si>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</si>
  <si>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</si>
  <si>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</si>
  <si>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</si>
  <si>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</si>
  <si>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</si>
  <si>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</si>
  <si>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</si>
  <si>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</si>
  <si>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</si>
  <si>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</si>
  <si>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</si>
  <si>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</si>
  <si>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</si>
  <si>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</si>
  <si>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</si>
  <si>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</si>
  <si>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</si>
  <si>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</si>
  <si>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</si>
  <si>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</si>
  <si>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</si>
  <si>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</si>
  <si>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</si>
  <si>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</si>
  <si>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</si>
  <si>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</si>
  <si>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</si>
  <si>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</si>
  <si>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</si>
  <si>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</si>
  <si>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</si>
  <si>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</si>
  <si>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</si>
  <si>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</si>
  <si>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</si>
  <si>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</si>
  <si>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</si>
  <si>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</si>
  <si>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</si>
  <si>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</si>
  <si>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</si>
  <si>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</si>
  <si>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</si>
  <si>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</si>
  <si>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</si>
  <si>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</si>
  <si>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</si>
  <si>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</si>
  <si>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</si>
  <si>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</si>
  <si>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</si>
  <si>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</si>
  <si>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</si>
  <si>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</si>
  <si>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</si>
  <si>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</si>
  <si>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</si>
  <si>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</si>
  <si>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</si>
  <si>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</si>
  <si>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</si>
  <si>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</si>
  <si>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</si>
  <si>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</si>
  <si>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</si>
  <si>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</si>
  <si>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</si>
  <si>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</si>
  <si>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</si>
  <si>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</si>
  <si>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</si>
  <si>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</si>
  <si>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</si>
  <si>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</si>
  <si>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</si>
  <si>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</si>
  <si>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</si>
  <si>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</si>
  <si>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</si>
  <si>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</si>
  <si>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</si>
  <si>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</si>
  <si>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</si>
  <si>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</si>
  <si>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</si>
  <si>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</si>
  <si>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</si>
  <si>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</si>
  <si>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</si>
  <si>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</si>
  <si>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</si>
  <si>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</si>
  <si>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</si>
  <si>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</si>
  <si>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</si>
  <si>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</si>
  <si>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</si>
  <si>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</si>
  <si>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</si>
  <si>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</si>
  <si>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</si>
  <si>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</si>
  <si>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</si>
  <si>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</si>
  <si>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</si>
  <si>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</si>
  <si>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</si>
  <si>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</si>
  <si>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</si>
  <si>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</si>
  <si>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</si>
  <si>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</si>
  <si>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</si>
  <si>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</si>
  <si>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</si>
  <si>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</si>
  <si>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</si>
  <si>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</si>
  <si>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</si>
  <si>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</si>
  <si>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</si>
  <si>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</si>
  <si>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</si>
  <si>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</si>
  <si>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</si>
  <si>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</si>
  <si>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</si>
  <si>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</si>
  <si>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</si>
  <si>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</si>
  <si>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</si>
  <si>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</si>
  <si>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</si>
  <si>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</si>
  <si>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</si>
  <si>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</si>
  <si>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</si>
  <si>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</si>
  <si>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</si>
  <si>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</si>
  <si>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</si>
  <si>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</si>
  <si>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</si>
  <si>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</si>
  <si>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</si>
  <si>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</si>
  <si>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</si>
  <si>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</si>
  <si>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</si>
  <si>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</si>
  <si>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</si>
  <si>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</si>
  <si>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</si>
  <si>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</si>
  <si>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</si>
  <si>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</si>
  <si>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</si>
  <si>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</si>
  <si>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</si>
  <si>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</si>
  <si>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</si>
  <si>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</si>
  <si>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</si>
  <si>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</si>
  <si>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</si>
  <si>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</si>
  <si>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</si>
  <si>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</si>
  <si>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</si>
  <si>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</si>
  <si>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</si>
  <si>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</si>
  <si>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</si>
  <si>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</si>
  <si>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</si>
  <si>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</si>
  <si>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</si>
  <si>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</si>
  <si>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</si>
  <si>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</si>
  <si>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</si>
  <si>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</si>
  <si>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</si>
  <si>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</si>
  <si>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</si>
  <si>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</si>
  <si>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</si>
  <si>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</si>
  <si>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</si>
  <si>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</si>
  <si>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</si>
  <si>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</si>
  <si>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</si>
  <si>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</si>
  <si>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</si>
  <si>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</si>
  <si>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</si>
  <si>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</si>
  <si>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</si>
  <si>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</si>
  <si>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</si>
  <si>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</si>
  <si>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</si>
  <si>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</si>
  <si>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</si>
  <si>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</si>
  <si>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</si>
  <si>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</si>
  <si>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</si>
  <si>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</si>
  <si>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</si>
  <si>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</si>
  <si>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</si>
  <si>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</si>
  <si>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</si>
  <si>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</si>
  <si>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</si>
  <si>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</si>
  <si>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</si>
  <si>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</si>
  <si>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</si>
  <si>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</si>
  <si>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</si>
  <si>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</si>
  <si>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</si>
  <si>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</si>
  <si>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</si>
  <si>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</si>
  <si>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</si>
  <si>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</si>
  <si>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</si>
  <si>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</si>
  <si>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</si>
  <si>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</si>
  <si>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</si>
  <si>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</si>
  <si>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</si>
  <si>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</si>
  <si>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</si>
  <si>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</si>
  <si>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</si>
  <si>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</si>
  <si>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</si>
  <si>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</si>
  <si>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</si>
  <si>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</si>
  <si>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</si>
  <si>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</si>
  <si>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</si>
  <si>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</si>
  <si>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</si>
  <si>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</si>
  <si>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</si>
  <si>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</si>
  <si>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</si>
  <si>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</si>
  <si>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</si>
  <si>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</si>
  <si>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</si>
  <si>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</si>
  <si>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</si>
  <si>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</si>
  <si>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</si>
  <si>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</si>
  <si>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</si>
  <si>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</si>
  <si>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</si>
  <si>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</si>
  <si>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</si>
  <si>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</si>
  <si>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</si>
  <si>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</si>
  <si>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</si>
  <si>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</si>
  <si>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</si>
  <si>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</si>
  <si>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</si>
  <si>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</si>
  <si>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</si>
  <si>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</si>
  <si>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</si>
  <si>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</si>
  <si>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</si>
  <si>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</si>
  <si>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</si>
  <si>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</si>
  <si>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</si>
  <si>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</si>
  <si>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</si>
  <si>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</si>
  <si>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</si>
  <si>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</si>
  <si>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</si>
  <si>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</si>
  <si>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</si>
  <si>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</si>
  <si>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</si>
  <si>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</si>
  <si>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</si>
  <si>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</si>
  <si>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</si>
  <si>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</si>
  <si>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</si>
  <si>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</si>
  <si>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</si>
  <si>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</si>
  <si>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</si>
  <si>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</si>
  <si>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</si>
  <si>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</si>
  <si>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</si>
  <si>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</si>
  <si>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</si>
  <si>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</si>
  <si>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</si>
  <si>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</si>
  <si>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</si>
  <si>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</si>
  <si>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</si>
  <si>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</si>
  <si>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</si>
  <si>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</si>
  <si>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</si>
  <si>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</si>
  <si>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</si>
  <si>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</si>
  <si>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</si>
  <si>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</si>
  <si>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</si>
  <si>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</si>
  <si>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</si>
  <si>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</si>
  <si>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</si>
  <si>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</si>
  <si>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</si>
  <si>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</si>
  <si>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</si>
  <si>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</si>
  <si>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</si>
  <si>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</si>
  <si>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</si>
  <si>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</si>
  <si>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</si>
  <si>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</si>
  <si>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</si>
  <si>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</si>
  <si>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</si>
  <si>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</si>
  <si>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</si>
  <si>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</si>
  <si>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</si>
  <si>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</si>
  <si>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</si>
  <si>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</si>
  <si>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</si>
  <si>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</si>
  <si>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</si>
  <si>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</si>
  <si>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</si>
  <si>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</si>
  <si>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</si>
  <si>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</si>
  <si>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</si>
  <si>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</si>
  <si>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</si>
  <si>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</si>
  <si>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</si>
  <si>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</si>
  <si>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</si>
  <si>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</si>
  <si>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</si>
  <si>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</si>
  <si>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</si>
  <si>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</si>
  <si>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</si>
  <si>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</si>
  <si>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</si>
  <si>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</si>
  <si>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</si>
  <si>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</si>
  <si>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</si>
  <si>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</si>
  <si>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</si>
  <si>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</si>
  <si>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</si>
  <si>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</si>
  <si>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</si>
  <si>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</si>
  <si>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</si>
  <si>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</si>
  <si>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</si>
  <si>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</si>
  <si>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</si>
  <si>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</si>
  <si>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</si>
  <si>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</si>
  <si>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</si>
  <si>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</si>
  <si>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</si>
  <si>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</si>
  <si>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</si>
  <si>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</si>
  <si>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</si>
  <si>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</si>
  <si>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</si>
  <si>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</si>
  <si>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</si>
  <si>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</si>
  <si>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</si>
  <si>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</si>
  <si>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</si>
  <si>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</si>
  <si>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</si>
  <si>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</si>
  <si>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</si>
  <si>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</si>
  <si>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</si>
  <si>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</si>
  <si>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</si>
  <si>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</si>
  <si>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</si>
  <si>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</si>
  <si>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</si>
  <si>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</si>
  <si>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</si>
  <si>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</si>
  <si>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</si>
  <si>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</si>
  <si>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</si>
  <si>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</si>
  <si>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</si>
  <si>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</si>
  <si>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</si>
  <si>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</si>
  <si>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</si>
  <si>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</si>
  <si>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</si>
  <si>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</si>
  <si>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</si>
  <si>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</si>
  <si>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</si>
  <si>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</si>
  <si>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</si>
  <si>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</si>
  <si>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</si>
  <si>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</si>
  <si>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</si>
  <si>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</si>
  <si>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</si>
  <si>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</si>
  <si>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</si>
  <si>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</si>
  <si>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</si>
  <si>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</si>
  <si>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</si>
  <si>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</si>
  <si>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</si>
  <si>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</si>
  <si>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</si>
  <si>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</si>
  <si>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</si>
  <si>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</si>
  <si>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</si>
  <si>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</si>
  <si>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</si>
  <si>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</si>
  <si>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</si>
  <si>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</si>
  <si>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</si>
  <si>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</si>
  <si>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</si>
  <si>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</si>
  <si>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</si>
  <si>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</si>
  <si>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</si>
  <si>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</si>
  <si>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</si>
  <si>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</si>
  <si>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</si>
  <si>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</si>
  <si>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</si>
  <si>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</si>
  <si>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</si>
  <si>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</si>
  <si>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</si>
  <si>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</si>
  <si>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</si>
  <si>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</si>
  <si>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</si>
  <si>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</si>
  <si>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</si>
  <si>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</si>
  <si>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</si>
  <si>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</si>
  <si>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</si>
  <si>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</si>
  <si>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</si>
  <si>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</si>
  <si>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</si>
  <si>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</si>
  <si>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</si>
  <si>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</si>
  <si>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</si>
  <si>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</si>
  <si>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</si>
  <si>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</si>
  <si>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</si>
  <si>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</si>
  <si>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</si>
  <si>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</si>
  <si>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</si>
  <si>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</si>
  <si>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</si>
  <si>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</si>
  <si>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</si>
  <si>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</si>
  <si>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</si>
  <si>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</si>
  <si>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</si>
  <si>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</si>
  <si>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</si>
  <si>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</si>
  <si>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</si>
  <si>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</si>
  <si>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</si>
  <si>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</si>
  <si>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</si>
  <si>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</si>
  <si>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</si>
  <si>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</si>
  <si>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</si>
  <si>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</si>
  <si>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</si>
  <si>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</si>
  <si>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</si>
  <si>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</si>
  <si>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</si>
  <si>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</si>
  <si>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</si>
  <si>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</si>
  <si>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</si>
  <si>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</si>
  <si>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</si>
  <si>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</si>
  <si>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</si>
  <si>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</si>
  <si>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</si>
  <si>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</si>
  <si>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</si>
  <si>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</si>
  <si>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</si>
  <si>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</si>
  <si>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</si>
  <si>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</si>
  <si>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</si>
  <si>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</si>
  <si>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</si>
  <si>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</si>
  <si>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</si>
  <si>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</si>
  <si>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</si>
  <si>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</si>
  <si>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</si>
  <si>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</si>
  <si>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</si>
  <si>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</si>
  <si>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</si>
  <si>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</si>
  <si>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</si>
  <si>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</si>
  <si>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</si>
  <si>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</si>
  <si>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</si>
  <si>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</si>
  <si>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</si>
  <si>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</si>
  <si>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</si>
  <si>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</si>
  <si>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</si>
  <si>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</si>
  <si>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</si>
  <si>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</si>
  <si>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</si>
  <si>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</si>
  <si>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</si>
  <si>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</si>
  <si>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</si>
  <si>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</si>
  <si>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</si>
  <si>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</si>
  <si>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</si>
  <si>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</si>
  <si>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</si>
  <si>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</si>
  <si>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</si>
  <si>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</si>
  <si>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</si>
  <si>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</si>
  <si>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</si>
  <si>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</si>
  <si>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</si>
  <si>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</si>
  <si>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</si>
  <si>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</si>
  <si>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</si>
  <si>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</si>
  <si>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</si>
  <si>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</si>
  <si>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</si>
  <si>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</si>
  <si>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</si>
  <si>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</si>
  <si>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</si>
  <si>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</si>
  <si>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</si>
  <si>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</si>
  <si>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</si>
  <si>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</si>
  <si>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</si>
  <si>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</si>
  <si>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</si>
  <si>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</si>
  <si>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</si>
  <si>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</si>
  <si>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</si>
  <si>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</si>
  <si>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</si>
  <si>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</si>
  <si>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</si>
  <si>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</si>
  <si>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</si>
  <si>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</si>
  <si>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</si>
  <si>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</si>
  <si>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</si>
  <si>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</si>
  <si>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</si>
  <si>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</si>
  <si>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</si>
  <si>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</si>
  <si>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</si>
  <si>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</si>
  <si>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</si>
  <si>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</si>
  <si>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</si>
  <si>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</si>
  <si>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</si>
  <si>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</si>
  <si>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</si>
  <si>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</si>
  <si>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</si>
  <si>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</si>
  <si>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</si>
  <si>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</si>
  <si>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</si>
  <si>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</si>
  <si>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</si>
  <si>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</si>
  <si>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</si>
  <si>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</si>
  <si>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</si>
  <si>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</si>
  <si>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</si>
  <si>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</si>
  <si>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</si>
  <si>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</si>
  <si>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</si>
  <si>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</si>
  <si>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</si>
  <si>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</si>
  <si>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</si>
  <si>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</si>
  <si>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</si>
  <si>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</si>
  <si>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</si>
  <si>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</si>
  <si>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</si>
  <si>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</si>
  <si>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</si>
  <si>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</si>
  <si>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</si>
  <si>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</si>
  <si>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</si>
  <si>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</si>
  <si>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</si>
  <si>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</si>
  <si>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</si>
  <si>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</si>
  <si>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</si>
  <si>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</si>
  <si>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</si>
  <si>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</si>
  <si>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</si>
  <si>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</si>
  <si>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</si>
  <si>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</si>
  <si>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</si>
  <si>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</si>
  <si>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</si>
  <si>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</si>
  <si>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</si>
  <si>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</si>
  <si>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</si>
  <si>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</si>
  <si>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</si>
  <si>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</si>
  <si>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</si>
  <si>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</si>
  <si>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</si>
  <si>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</si>
  <si>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</si>
  <si>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</si>
  <si>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</si>
  <si>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</si>
  <si>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</si>
  <si>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</si>
  <si>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</si>
  <si>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</si>
  <si>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</si>
  <si>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</si>
  <si>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</si>
  <si>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</si>
  <si>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</si>
  <si>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</si>
  <si>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</si>
  <si>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</si>
  <si>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</si>
  <si>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</si>
  <si>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</si>
  <si>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</si>
  <si>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</si>
  <si>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</si>
  <si>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</si>
  <si>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</si>
  <si>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</si>
  <si>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</si>
  <si>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</si>
  <si>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</si>
  <si>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</si>
  <si>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</si>
  <si>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</si>
  <si>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</si>
  <si>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</si>
  <si>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</si>
  <si>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</si>
  <si>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</si>
  <si>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</si>
  <si>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</si>
  <si>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</si>
  <si>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</si>
  <si>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</si>
  <si>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</si>
  <si>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</si>
  <si>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</si>
  <si>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</si>
  <si>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</si>
  <si>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</si>
  <si>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</si>
  <si>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</si>
  <si>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</si>
  <si>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</si>
  <si>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</si>
  <si>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</si>
  <si>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</si>
  <si>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</si>
  <si>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</si>
  <si>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</si>
  <si>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</si>
  <si>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</si>
  <si>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</si>
  <si>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</si>
  <si>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</si>
  <si>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</si>
  <si>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</si>
  <si>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</si>
  <si>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</si>
  <si>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</si>
  <si>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</si>
  <si>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</si>
  <si>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</si>
  <si>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</si>
  <si>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</si>
  <si>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</si>
  <si>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</si>
  <si>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</si>
  <si>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</si>
  <si>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</si>
  <si>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</si>
  <si>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</si>
  <si>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</si>
  <si>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</si>
  <si>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</si>
  <si>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</si>
  <si>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</si>
  <si>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</si>
  <si>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</si>
  <si>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</si>
  <si>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</si>
  <si>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</si>
  <si>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</si>
  <si>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</si>
  <si>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</si>
  <si>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</si>
  <si>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</si>
  <si>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</si>
  <si>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</si>
  <si>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</si>
  <si>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</si>
  <si>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</si>
  <si>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</si>
  <si>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</si>
  <si>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</si>
  <si>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</si>
  <si>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</si>
  <si>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</si>
  <si>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</si>
  <si>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</si>
  <si>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</si>
  <si>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</si>
  <si>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</si>
  <si>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</si>
  <si>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</si>
  <si>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</si>
  <si>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</si>
  <si>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</si>
  <si>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</si>
  <si>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</si>
  <si>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</si>
  <si>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</si>
  <si>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</si>
  <si>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</si>
  <si>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</si>
  <si>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</si>
  <si>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</si>
  <si>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</si>
  <si>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</si>
  <si>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</si>
  <si>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</si>
  <si>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</si>
  <si>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</si>
  <si>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</si>
  <si>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</si>
  <si>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</si>
  <si>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</si>
  <si>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</si>
  <si>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</si>
  <si>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</si>
  <si>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</si>
  <si>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</si>
  <si>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</si>
  <si>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</si>
  <si>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</si>
  <si>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</si>
  <si>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</si>
  <si>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</si>
  <si>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</si>
  <si>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</si>
  <si>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</si>
  <si>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</si>
  <si>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</si>
  <si>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</si>
  <si>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</si>
  <si>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</si>
  <si>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</si>
  <si>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</si>
  <si>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</si>
  <si>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</si>
  <si>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</si>
  <si>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</si>
  <si>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</si>
  <si>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</si>
  <si>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</si>
  <si>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</si>
  <si>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</si>
  <si>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</si>
  <si>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</si>
  <si>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</si>
  <si>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</si>
  <si>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</si>
  <si>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</si>
  <si>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</si>
  <si>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</si>
  <si>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</si>
  <si>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</si>
  <si>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</si>
  <si>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</si>
  <si>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</si>
  <si>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</si>
  <si>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</si>
  <si>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</si>
  <si>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</si>
  <si>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</si>
  <si>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</si>
  <si>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</si>
  <si>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</si>
  <si>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</si>
  <si>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</si>
  <si>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</si>
  <si>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</si>
  <si>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</si>
  <si>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</si>
  <si>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</si>
  <si>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</si>
  <si>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</si>
  <si>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</si>
  <si>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</si>
  <si>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</si>
  <si>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</si>
  <si>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</si>
  <si>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</si>
  <si>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</si>
  <si>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</si>
  <si>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</si>
  <si>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</si>
  <si>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</si>
  <si>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</si>
  <si>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</si>
  <si>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</si>
  <si>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</si>
  <si>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</si>
  <si>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</si>
  <si>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</si>
  <si>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</si>
  <si>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</si>
  <si>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</si>
  <si>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</si>
  <si>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</si>
  <si>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</si>
  <si>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</si>
  <si>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</si>
  <si>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</si>
  <si>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</si>
  <si>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</si>
  <si>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</si>
  <si>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</si>
  <si>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</si>
  <si>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</si>
  <si>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</si>
  <si>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</si>
  <si>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</si>
  <si>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</si>
  <si>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</si>
  <si>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</si>
  <si>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</si>
  <si>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</si>
  <si>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</si>
  <si>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</si>
  <si>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</si>
  <si>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</si>
  <si>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</si>
  <si>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</si>
  <si>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</si>
  <si>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</si>
  <si>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</si>
  <si>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</si>
  <si>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</si>
  <si>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</si>
  <si>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</si>
  <si>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</si>
  <si>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</si>
  <si>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</si>
  <si>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</si>
  <si>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</si>
  <si>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</si>
  <si>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</si>
  <si>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</si>
  <si>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</si>
  <si>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</si>
  <si>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</si>
  <si>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</si>
  <si>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</si>
  <si>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</si>
  <si>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</si>
  <si>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</si>
  <si>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</si>
  <si>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</si>
  <si>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</si>
  <si>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</si>
  <si>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</si>
  <si>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</si>
  <si>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</si>
  <si>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</si>
  <si>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</si>
  <si>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</si>
  <si>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</si>
  <si>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</si>
  <si>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</si>
  <si>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</si>
  <si>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</si>
  <si>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</si>
  <si>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</si>
  <si>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</si>
  <si>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</si>
  <si>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</si>
  <si>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</si>
  <si>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</si>
  <si>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</si>
  <si>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</si>
  <si>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</si>
  <si>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</si>
  <si>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</si>
  <si>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</si>
  <si>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</si>
  <si>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</si>
  <si>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</si>
  <si>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</si>
  <si>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</si>
  <si>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</si>
  <si>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</si>
  <si>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</si>
  <si>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</si>
  <si>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</si>
  <si>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</si>
  <si>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</si>
  <si>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</si>
  <si>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</si>
  <si>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</si>
  <si>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</si>
  <si>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</si>
  <si>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</si>
  <si>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</si>
  <si>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</si>
  <si>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</si>
  <si>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</si>
  <si>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</si>
  <si>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</si>
  <si>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</si>
  <si>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</si>
  <si>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</si>
  <si>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</si>
  <si>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</si>
  <si>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</si>
  <si>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</si>
  <si>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</si>
  <si>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</si>
  <si>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</si>
  <si>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</si>
  <si>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</si>
  <si>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</si>
  <si>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</si>
  <si>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</si>
  <si>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</si>
  <si>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</si>
  <si>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</si>
  <si>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</si>
  <si>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</si>
  <si>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</si>
  <si>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</si>
  <si>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</si>
  <si>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</si>
  <si>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</si>
  <si>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</si>
  <si>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</si>
  <si>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</si>
  <si>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</si>
  <si>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</si>
  <si>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</si>
  <si>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</si>
  <si>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</si>
  <si>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</si>
  <si>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</si>
  <si>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</si>
  <si>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</si>
  <si>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</si>
  <si>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</si>
  <si>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</si>
  <si>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</si>
  <si>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</si>
  <si>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</si>
  <si>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</si>
  <si>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</si>
  <si>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</si>
  <si>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</si>
  <si>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</si>
  <si>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</si>
  <si>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</si>
  <si>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</si>
  <si>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</si>
  <si>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</si>
  <si>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</si>
  <si>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</si>
  <si>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</si>
  <si>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</si>
  <si>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</si>
  <si>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</si>
  <si>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</si>
  <si>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</si>
  <si>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</si>
  <si>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</si>
  <si>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</si>
  <si>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</si>
  <si>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</si>
  <si>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</si>
  <si>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</si>
  <si>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</si>
  <si>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</si>
  <si>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</si>
  <si>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</si>
  <si>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</si>
  <si>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</si>
  <si>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</si>
  <si>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</si>
  <si>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</si>
  <si>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</si>
  <si>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</si>
  <si>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</si>
  <si>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</si>
  <si>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</si>
  <si>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</si>
  <si>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</si>
  <si>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</si>
  <si>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</si>
  <si>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</si>
  <si>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</si>
  <si>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</si>
  <si>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</si>
  <si>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</si>
  <si>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</si>
  <si>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</si>
  <si>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</si>
  <si>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</si>
  <si>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</si>
  <si>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</si>
  <si>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</si>
  <si>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</si>
  <si>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</si>
  <si>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</si>
  <si>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</si>
  <si>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</si>
  <si>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</si>
  <si>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</si>
  <si>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</si>
  <si>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</si>
  <si>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</si>
  <si>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</si>
  <si>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</si>
  <si>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</si>
  <si>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</si>
  <si>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</si>
  <si>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</si>
  <si>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</si>
  <si>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</si>
  <si>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</si>
  <si>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</si>
  <si>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</si>
  <si>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</si>
  <si>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</si>
  <si>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</si>
  <si>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</si>
  <si>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</si>
  <si>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</si>
  <si>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</si>
  <si>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</si>
  <si>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</si>
  <si>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</si>
  <si>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</si>
  <si>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</si>
  <si>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</si>
  <si>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</si>
  <si>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</si>
  <si>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</si>
  <si>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</si>
  <si>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</si>
  <si>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</si>
  <si>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</si>
  <si>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</si>
  <si>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</si>
  <si>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</si>
  <si>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</si>
  <si>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</si>
  <si>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</si>
  <si>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</si>
  <si>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</si>
  <si>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</si>
  <si>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</si>
  <si>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</si>
  <si>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</si>
  <si>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</si>
  <si>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</si>
  <si>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</si>
  <si>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</si>
  <si>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</si>
  <si>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</si>
  <si>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</si>
  <si>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</si>
  <si>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</si>
  <si>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</si>
  <si>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</si>
  <si>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</si>
  <si>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</si>
  <si>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</si>
  <si>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</si>
  <si>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</si>
  <si>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</si>
  <si>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</si>
  <si>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</si>
  <si>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</si>
  <si>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</si>
  <si>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</si>
  <si>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</si>
  <si>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</si>
  <si>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</si>
  <si>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</si>
  <si>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</si>
  <si>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</si>
  <si>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</si>
  <si>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</si>
  <si>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</si>
  <si>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</si>
  <si>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</si>
  <si>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</si>
  <si>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</si>
  <si>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</si>
  <si>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</si>
  <si>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</si>
  <si>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</si>
  <si>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</si>
  <si>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</si>
  <si>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</si>
  <si>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</si>
  <si>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</si>
  <si>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</si>
  <si>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</si>
  <si>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</si>
  <si>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</si>
  <si>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</si>
  <si>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</si>
  <si>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</si>
  <si>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</si>
  <si>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</si>
  <si>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</si>
  <si>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</si>
  <si>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</si>
  <si>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</si>
  <si>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</si>
  <si>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</si>
  <si>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</si>
  <si>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</si>
  <si>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</si>
  <si>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</si>
  <si>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</si>
  <si>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</si>
  <si>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</si>
  <si>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</si>
  <si>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</si>
  <si>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</si>
  <si>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</si>
  <si>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</si>
  <si>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</si>
  <si>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</si>
  <si>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</si>
  <si>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</si>
  <si>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</si>
  <si>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</si>
  <si>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</si>
  <si>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</si>
  <si>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</si>
  <si>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</si>
  <si>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</si>
  <si>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</si>
  <si>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</si>
  <si>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</si>
  <si>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</si>
  <si>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</si>
  <si>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</si>
  <si>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</si>
  <si>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</si>
  <si>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</si>
  <si>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</si>
  <si>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</si>
  <si>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</si>
  <si>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</si>
  <si>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</si>
  <si>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</si>
  <si>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</si>
  <si>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</si>
  <si>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</si>
  <si>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</si>
  <si>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</si>
  <si>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</si>
  <si>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</si>
  <si>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</si>
  <si>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</si>
  <si>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</si>
  <si>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</si>
  <si>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</si>
  <si>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</si>
  <si>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</si>
  <si>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</si>
  <si>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</si>
  <si>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</si>
  <si>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</si>
  <si>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</si>
  <si>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</si>
  <si>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</si>
  <si>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</si>
  <si>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</si>
  <si>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</si>
  <si>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</si>
  <si>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</si>
  <si>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</si>
  <si>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</si>
  <si>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</si>
  <si>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</si>
  <si>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</si>
  <si>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</si>
  <si>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</si>
  <si>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</si>
  <si>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</si>
  <si>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</si>
  <si>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</si>
  <si>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</si>
  <si>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</si>
  <si>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</si>
  <si>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</si>
  <si>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</si>
  <si>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</si>
  <si>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</si>
  <si>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</si>
  <si>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</si>
  <si>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</si>
  <si>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</si>
  <si>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</si>
  <si>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</si>
  <si>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</si>
  <si>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</si>
  <si>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</si>
  <si>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</si>
  <si>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</si>
  <si>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</si>
  <si>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</si>
  <si>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</si>
  <si>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</si>
  <si>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</si>
  <si>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</si>
  <si>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</si>
  <si>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</si>
  <si>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</si>
  <si>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</si>
  <si>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</si>
  <si>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</si>
  <si>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</si>
  <si>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</si>
  <si>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</si>
  <si>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</si>
  <si>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</si>
  <si>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</si>
  <si>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</si>
  <si>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</si>
  <si>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</si>
  <si>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</si>
  <si>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</si>
  <si>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</si>
  <si>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</si>
  <si>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</si>
  <si>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</si>
  <si>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</si>
  <si>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</si>
  <si>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</si>
  <si>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</si>
  <si>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</si>
  <si>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</si>
  <si>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</si>
  <si>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</si>
  <si>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</si>
  <si>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</si>
  <si>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</si>
  <si>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</si>
  <si>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</si>
  <si>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</si>
  <si>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</si>
  <si>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</si>
  <si>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</si>
  <si>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</si>
  <si>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</si>
  <si>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</si>
  <si>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</si>
  <si>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</si>
  <si>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</si>
  <si>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</si>
  <si>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</si>
  <si>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</si>
  <si>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</si>
  <si>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</si>
  <si>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</si>
  <si>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</si>
  <si>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</si>
  <si>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</si>
  <si>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</si>
  <si>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</si>
  <si>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</si>
  <si>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</si>
  <si>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</si>
  <si>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</si>
  <si>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</si>
  <si>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</si>
  <si>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</si>
  <si>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</si>
  <si>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</si>
  <si>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</si>
  <si>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</si>
  <si>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</si>
  <si>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</si>
  <si>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</si>
  <si>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</si>
  <si>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</si>
  <si>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</si>
  <si>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</si>
  <si>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</si>
  <si>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</si>
  <si>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</si>
  <si>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</si>
  <si>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</si>
  <si>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</si>
  <si>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</si>
  <si>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</si>
  <si>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</si>
  <si>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</si>
  <si>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</si>
  <si>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</si>
  <si>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</si>
  <si>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</si>
  <si>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</si>
  <si>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</si>
  <si>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</si>
  <si>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</si>
  <si>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</si>
  <si>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</si>
  <si>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</si>
  <si>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</si>
  <si>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</si>
  <si>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</si>
  <si>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</si>
  <si>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</si>
  <si>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</si>
  <si>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</si>
  <si>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</si>
  <si>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</si>
  <si>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</si>
  <si>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</si>
  <si>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</si>
  <si>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</si>
  <si>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</si>
  <si>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</si>
  <si>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</si>
  <si>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</si>
  <si>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</si>
  <si>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</si>
  <si>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</si>
  <si>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</si>
  <si>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</si>
  <si>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</si>
  <si>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</si>
  <si>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</si>
  <si>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</si>
  <si>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</si>
  <si>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</si>
  <si>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</si>
  <si>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</si>
  <si>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</si>
  <si>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</si>
  <si>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</si>
  <si>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</si>
  <si>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</si>
  <si>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</si>
  <si>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</si>
  <si>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</si>
  <si>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</si>
  <si>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</si>
  <si>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</si>
  <si>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</si>
  <si>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</si>
  <si>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</si>
  <si>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</si>
  <si>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</si>
  <si>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</si>
  <si>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</si>
  <si>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</si>
  <si>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</si>
  <si>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</si>
  <si>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</si>
  <si>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</si>
  <si>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</si>
  <si>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</si>
  <si>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</si>
  <si>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</si>
  <si>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</si>
  <si>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</si>
  <si>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</si>
  <si>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</si>
  <si>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</si>
  <si>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</si>
  <si>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</si>
  <si>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</si>
  <si>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</si>
  <si>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</si>
  <si>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</si>
  <si>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</si>
  <si>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</si>
  <si>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</si>
  <si>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</si>
  <si>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</si>
  <si>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</si>
  <si>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</si>
  <si>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</si>
  <si>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</si>
  <si>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</si>
  <si>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</si>
  <si>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</si>
  <si>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</si>
  <si>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</si>
  <si>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</si>
  <si>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</si>
  <si>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</si>
  <si>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</si>
  <si>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</si>
  <si>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</si>
  <si>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</si>
  <si>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</si>
  <si>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</si>
  <si>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</si>
  <si>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</si>
  <si>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</si>
  <si>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</si>
  <si>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</si>
  <si>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</si>
  <si>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</si>
  <si>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</si>
  <si>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</si>
  <si>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</si>
  <si>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</si>
  <si>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</si>
  <si>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</si>
  <si>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</si>
  <si>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</si>
  <si>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</si>
  <si>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</si>
  <si>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</si>
  <si>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</si>
  <si>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</si>
  <si>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</si>
  <si>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</si>
  <si>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</si>
  <si>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</si>
  <si>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</si>
  <si>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</si>
  <si>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</si>
  <si>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</si>
  <si>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</si>
  <si>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</si>
  <si>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</si>
  <si>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</si>
  <si>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</si>
  <si>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</si>
  <si>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</si>
  <si>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</si>
  <si>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</si>
  <si>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</si>
  <si>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</si>
  <si>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</si>
  <si>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</si>
  <si>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</si>
  <si>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</si>
  <si>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</si>
  <si>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</si>
  <si>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</si>
  <si>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</si>
  <si>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</si>
  <si>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</si>
  <si>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</si>
  <si>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</si>
  <si>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</si>
  <si>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</si>
  <si>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</si>
  <si>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</si>
  <si>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</si>
  <si>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</si>
  <si>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</si>
  <si>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</si>
  <si>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</si>
  <si>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</si>
  <si>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</si>
  <si>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</si>
  <si>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</si>
  <si>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</si>
  <si>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</si>
  <si>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</si>
  <si>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</si>
  <si>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</si>
  <si>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</si>
  <si>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</si>
  <si>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</si>
  <si>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</si>
  <si>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</si>
  <si>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</si>
  <si>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</si>
  <si>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</si>
  <si>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</si>
  <si>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</si>
  <si>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</si>
  <si>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</si>
  <si>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</si>
  <si>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</si>
  <si>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</si>
  <si>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</si>
  <si>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</si>
  <si>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</si>
  <si>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</si>
  <si>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</si>
  <si>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</si>
  <si>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</si>
  <si>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</si>
  <si>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</si>
  <si>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</si>
  <si>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</si>
  <si>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</si>
  <si>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</si>
  <si>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</si>
  <si>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</si>
  <si>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</si>
  <si>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</si>
  <si>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</si>
  <si>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</si>
  <si>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</si>
  <si>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</si>
  <si>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</si>
  <si>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</si>
  <si>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</si>
  <si>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</si>
  <si>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</si>
  <si>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</si>
  <si>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</si>
  <si>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</si>
  <si>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</si>
  <si>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</si>
  <si>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</si>
  <si>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</si>
  <si>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</si>
  <si>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</si>
  <si>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</si>
  <si>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</si>
  <si>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</si>
  <si>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</si>
  <si>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</si>
  <si>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</si>
  <si>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</si>
  <si>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</si>
  <si>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</si>
  <si>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</si>
  <si>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</si>
  <si>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</si>
  <si>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</si>
  <si>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</si>
  <si>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</si>
  <si>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</si>
  <si>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</si>
  <si>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</si>
  <si>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</si>
  <si>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</si>
  <si>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</si>
  <si>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</si>
  <si>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</si>
  <si>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</si>
  <si>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</si>
  <si>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</si>
  <si>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</si>
  <si>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</si>
  <si>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</si>
  <si>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</si>
  <si>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</si>
  <si>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</si>
  <si>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</si>
  <si>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</si>
  <si>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</si>
  <si>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</si>
  <si>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</si>
  <si>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</si>
  <si>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</si>
  <si>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</si>
  <si>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</si>
  <si>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</si>
  <si>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</si>
  <si>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</si>
  <si>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</si>
  <si>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</si>
  <si>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</si>
  <si>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</si>
  <si>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</si>
  <si>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</si>
  <si>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</si>
  <si>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</si>
  <si>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</si>
  <si>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</si>
  <si>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</si>
  <si>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</si>
  <si>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</si>
  <si>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</si>
  <si>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</si>
  <si>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</si>
  <si>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</si>
  <si>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</si>
  <si>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</si>
  <si>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</si>
  <si>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</si>
  <si>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</si>
  <si>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</si>
  <si>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</si>
  <si>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</si>
  <si>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</si>
  <si>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</si>
  <si>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</si>
  <si>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</si>
  <si>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</si>
  <si>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</si>
  <si>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</si>
  <si>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</si>
  <si>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</si>
  <si>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</si>
  <si>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</si>
  <si>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</si>
  <si>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</si>
  <si>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</si>
  <si>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</si>
  <si>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</si>
  <si>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</si>
  <si>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</si>
  <si>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</si>
  <si>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</si>
  <si>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</si>
  <si>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</si>
  <si>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</si>
  <si>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</si>
  <si>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</si>
  <si>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</si>
  <si>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</si>
  <si>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</si>
  <si>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</si>
  <si>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</si>
  <si>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</si>
  <si>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</si>
  <si>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</si>
  <si>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</si>
  <si>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</si>
  <si>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</si>
  <si>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</si>
  <si>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</si>
  <si>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</si>
  <si>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</si>
  <si>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</si>
  <si>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</si>
  <si>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</si>
  <si>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</si>
  <si>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</si>
  <si>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</si>
  <si>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</si>
  <si>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</si>
  <si>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</si>
  <si>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</si>
  <si>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</si>
  <si>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</si>
  <si>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</si>
  <si>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</si>
  <si>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</si>
  <si>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</si>
  <si>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</si>
  <si>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</si>
  <si>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</si>
  <si>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</si>
  <si>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</si>
  <si>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</si>
  <si>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</si>
  <si>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</si>
  <si>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</si>
  <si>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</si>
  <si>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</si>
  <si>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</si>
  <si>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</si>
  <si>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</si>
  <si>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</si>
  <si>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</si>
  <si>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</si>
  <si>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</si>
  <si>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</si>
  <si>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</si>
  <si>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</si>
  <si>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</si>
  <si>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</si>
  <si>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</si>
  <si>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</si>
  <si>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</si>
  <si>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</si>
  <si>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</si>
  <si>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</si>
  <si>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</si>
  <si>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</si>
  <si>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</si>
  <si>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</si>
  <si>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</si>
  <si>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</si>
  <si>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</si>
  <si>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</si>
  <si>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</si>
  <si>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</si>
  <si>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</si>
  <si>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</si>
  <si>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</si>
  <si>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</si>
  <si>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</si>
  <si>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</si>
  <si>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</si>
  <si>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</si>
  <si>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</si>
  <si>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</si>
  <si>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</si>
  <si>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</si>
  <si>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</si>
  <si>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</si>
  <si>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</si>
  <si>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</si>
  <si>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</si>
  <si>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</si>
  <si>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</si>
  <si>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</si>
  <si>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</si>
  <si>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</si>
  <si>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</si>
  <si>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</si>
  <si>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</si>
  <si>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</si>
  <si>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</si>
  <si>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</si>
  <si>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</si>
  <si>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</si>
  <si>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</si>
  <si>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</si>
  <si>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</si>
  <si>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</si>
  <si>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</si>
  <si>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</si>
  <si>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</si>
  <si>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</si>
  <si>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</si>
  <si>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</si>
  <si>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</si>
  <si>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</si>
  <si>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</si>
  <si>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</si>
  <si>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</si>
  <si>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</si>
  <si>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</si>
  <si>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</si>
  <si>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</si>
  <si>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</si>
  <si>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</si>
  <si>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</si>
  <si>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</si>
  <si>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</si>
  <si>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</si>
  <si>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</si>
  <si>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</si>
  <si>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</si>
  <si>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</si>
  <si>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</si>
  <si>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</si>
  <si>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</si>
  <si>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</si>
  <si>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</si>
  <si>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</si>
  <si>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</si>
  <si>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</si>
  <si>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</si>
  <si>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</si>
  <si>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</si>
  <si>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</si>
  <si>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</si>
  <si>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</si>
  <si>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</si>
  <si>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</si>
  <si>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</si>
  <si>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</si>
  <si>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</si>
  <si>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</si>
  <si>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</si>
  <si>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</si>
  <si>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</si>
  <si>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</si>
  <si>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</si>
  <si>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</si>
  <si>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</si>
  <si>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</si>
  <si>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</si>
  <si>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</si>
  <si>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</si>
  <si>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</si>
  <si>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</si>
  <si>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</si>
  <si>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</si>
  <si>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</si>
  <si>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</si>
  <si>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</si>
  <si>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</si>
  <si>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</si>
  <si>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</si>
  <si>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</si>
  <si>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</si>
  <si>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</si>
  <si>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</si>
  <si>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</si>
  <si>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</si>
  <si>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</si>
  <si>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</si>
  <si>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</si>
  <si>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</si>
  <si>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</si>
  <si>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</si>
  <si>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</si>
  <si>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</si>
  <si>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</si>
  <si>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</si>
  <si>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</si>
  <si>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</si>
  <si>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</si>
  <si>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</si>
  <si>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</si>
  <si>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</si>
  <si>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</si>
  <si>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</si>
  <si>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</si>
  <si>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</si>
  <si>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</si>
  <si>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</si>
  <si>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</si>
  <si>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</si>
  <si>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</si>
  <si>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</si>
  <si>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</si>
  <si>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</si>
  <si>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</si>
  <si>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</si>
  <si>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</si>
  <si>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</si>
  <si>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</si>
  <si>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</si>
  <si>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</si>
  <si>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</si>
  <si>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</si>
  <si>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</si>
  <si>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</si>
  <si>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</si>
  <si>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</si>
  <si>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</si>
  <si>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</si>
  <si>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</si>
  <si>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</si>
  <si>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</si>
  <si>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</si>
  <si>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</si>
  <si>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</si>
  <si>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</si>
  <si>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</si>
  <si>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</si>
  <si>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</si>
  <si>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</si>
  <si>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</si>
  <si>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</si>
  <si>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</si>
  <si>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</si>
  <si>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</si>
  <si>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</si>
  <si>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</si>
  <si>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</si>
  <si>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</si>
  <si>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</si>
  <si>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</si>
  <si>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</si>
  <si>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</si>
  <si>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</si>
  <si>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</si>
  <si>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</si>
  <si>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</si>
  <si>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</si>
  <si>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</si>
  <si>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</si>
  <si>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</si>
  <si>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</si>
  <si>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</si>
  <si>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</si>
  <si>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</si>
  <si>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</si>
  <si>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</si>
  <si>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</si>
  <si>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</si>
  <si>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</si>
  <si>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</si>
  <si>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</si>
  <si>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</si>
  <si>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</si>
  <si>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</si>
  <si>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</si>
  <si>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</si>
  <si>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</si>
  <si>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</si>
  <si>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</si>
  <si>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</si>
  <si>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</si>
  <si>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</si>
  <si>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</si>
  <si>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</si>
  <si>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</si>
  <si>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</si>
  <si>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</si>
  <si>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</si>
  <si>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</si>
  <si>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</si>
  <si>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</si>
  <si>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</si>
  <si>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</si>
  <si>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</si>
  <si>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</si>
  <si>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</si>
  <si>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</si>
  <si>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</si>
  <si>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</si>
  <si>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</si>
  <si>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</si>
  <si>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</si>
  <si>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</si>
  <si>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</si>
  <si>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</si>
  <si>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</si>
  <si>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</si>
  <si>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</si>
  <si>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</si>
  <si>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</si>
  <si>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</si>
  <si>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</si>
  <si>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</si>
  <si>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</si>
  <si>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</si>
  <si>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</si>
  <si>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</si>
  <si>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</si>
  <si>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</si>
  <si>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</si>
  <si>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</si>
  <si>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</si>
  <si>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</si>
  <si>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</si>
  <si>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</si>
  <si>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</si>
  <si>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</si>
  <si>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</si>
  <si>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</si>
  <si>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</si>
  <si>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</si>
  <si>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</si>
  <si>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</si>
  <si>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</si>
  <si>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</si>
  <si>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</si>
  <si>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</si>
  <si>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</si>
  <si>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</si>
  <si>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</si>
  <si>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</si>
  <si>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</si>
  <si>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</si>
  <si>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</si>
  <si>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</si>
  <si>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</si>
  <si>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</si>
  <si>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</si>
  <si>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</si>
  <si>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</si>
  <si>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</si>
  <si>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</si>
  <si>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</si>
  <si>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</si>
  <si>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</si>
  <si>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</si>
  <si>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</si>
  <si>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</si>
  <si>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</si>
  <si>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</si>
  <si>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</si>
  <si>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</si>
  <si>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</si>
  <si>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</si>
  <si>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</si>
  <si>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</si>
  <si>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</si>
  <si>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</si>
  <si>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</si>
  <si>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</si>
  <si>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</si>
  <si>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</si>
  <si>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</si>
  <si>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</si>
  <si>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</si>
  <si>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</si>
  <si>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</si>
  <si>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</si>
  <si>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</si>
  <si>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</si>
  <si>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</si>
  <si>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</si>
  <si>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</si>
  <si>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</si>
  <si>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</si>
  <si>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</si>
  <si>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</si>
  <si>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</si>
  <si>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</si>
  <si>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</si>
  <si>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</si>
  <si>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</si>
  <si>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</si>
  <si>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</si>
  <si>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</si>
  <si>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</si>
  <si>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</si>
  <si>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</si>
  <si>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</si>
  <si>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</si>
  <si>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</si>
  <si>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</si>
  <si>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</si>
  <si>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</si>
  <si>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</si>
  <si>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</si>
  <si>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</si>
  <si>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</si>
  <si>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</si>
  <si>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</si>
  <si>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</si>
  <si>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</si>
  <si>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</si>
  <si>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</si>
  <si>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</si>
  <si>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</si>
  <si>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</si>
  <si>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</si>
  <si>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</si>
  <si>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</si>
  <si>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</si>
  <si>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</si>
  <si>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</si>
  <si>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</si>
  <si>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</si>
  <si>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</si>
  <si>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</si>
  <si>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</si>
  <si>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</si>
  <si>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</si>
  <si>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</si>
  <si>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</si>
  <si>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</si>
  <si>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</si>
  <si>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</si>
  <si>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</si>
  <si>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</si>
  <si>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</si>
  <si>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</si>
  <si>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</si>
  <si>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</si>
  <si>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</si>
  <si>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</si>
  <si>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</si>
  <si>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</si>
  <si>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</si>
  <si>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</si>
  <si>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</si>
  <si>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</si>
  <si>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</si>
  <si>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</si>
  <si>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</si>
  <si>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</si>
  <si>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</si>
  <si>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</si>
  <si>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</si>
  <si>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</si>
  <si>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</si>
  <si>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</si>
  <si>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</si>
  <si>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</si>
  <si>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</si>
  <si>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</si>
  <si>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</si>
  <si>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</si>
  <si>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</si>
  <si>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</si>
  <si>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</si>
  <si>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</si>
  <si>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</si>
  <si>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</si>
  <si>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</si>
  <si>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</si>
  <si>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</si>
  <si>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</si>
  <si>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</si>
  <si>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</si>
  <si>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</si>
  <si>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</si>
  <si>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</si>
  <si>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</si>
  <si>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</si>
  <si>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</si>
  <si>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</si>
  <si>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</si>
  <si>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</si>
  <si>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</si>
  <si>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</si>
  <si>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</si>
  <si>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</si>
  <si>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</si>
  <si>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</si>
  <si>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</si>
  <si>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</si>
  <si>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</si>
  <si>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</si>
  <si>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</si>
  <si>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</si>
  <si>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</si>
  <si>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</si>
  <si>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</si>
  <si>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</si>
  <si>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</si>
  <si>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</si>
  <si>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</si>
  <si>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</si>
  <si>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</si>
  <si>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</si>
  <si>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</si>
  <si>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</si>
  <si>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</si>
  <si>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</si>
  <si>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</si>
  <si>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</si>
  <si>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</si>
  <si>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</si>
  <si>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</si>
  <si>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</si>
  <si>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</si>
  <si>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</si>
  <si>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</si>
  <si>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</si>
  <si>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</si>
  <si>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</si>
  <si>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</si>
  <si>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</si>
  <si>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</si>
  <si>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</si>
  <si>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</si>
  <si>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</si>
  <si>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</si>
  <si>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</si>
  <si>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</si>
  <si>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</si>
  <si>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</si>
  <si>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</si>
  <si>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</si>
  <si>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</si>
  <si>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</si>
  <si>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</si>
  <si>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</si>
  <si>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</si>
  <si>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</si>
  <si>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</si>
  <si>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</si>
  <si>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</si>
  <si>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</si>
  <si>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</si>
  <si>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</si>
  <si>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</si>
  <si>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</si>
  <si>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</si>
  <si>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</si>
  <si>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</si>
  <si>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</si>
  <si>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</si>
  <si>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</si>
  <si>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</si>
  <si>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</si>
  <si>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</si>
  <si>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</si>
  <si>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</si>
  <si>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</si>
  <si>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</si>
  <si>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</si>
  <si>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</si>
  <si>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</si>
  <si>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</si>
  <si>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</si>
  <si>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</si>
  <si>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</si>
  <si>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</si>
  <si>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</si>
  <si>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</si>
  <si>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</si>
  <si>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</si>
  <si>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</si>
  <si>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</si>
  <si>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</si>
  <si>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</si>
  <si>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</si>
  <si>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</si>
  <si>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</si>
  <si>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</si>
  <si>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</si>
  <si>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</si>
  <si>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</si>
  <si>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</si>
  <si>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</si>
  <si>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</si>
  <si>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</si>
  <si>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</si>
  <si>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</si>
  <si>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</si>
  <si>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</si>
  <si>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</si>
  <si>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</si>
  <si>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</si>
  <si>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</si>
  <si>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</si>
  <si>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</si>
  <si>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</si>
  <si>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</si>
  <si>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</si>
  <si>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</si>
  <si>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</si>
  <si>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</si>
  <si>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</si>
  <si>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</si>
  <si>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</si>
  <si>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</si>
  <si>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</si>
  <si>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</si>
  <si>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</si>
  <si>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</si>
  <si>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</si>
  <si>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</si>
  <si>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</si>
  <si>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</si>
  <si>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</si>
  <si>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</si>
  <si>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</si>
  <si>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</si>
  <si>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</si>
  <si>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</si>
  <si>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</si>
  <si>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</si>
  <si>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</si>
  <si>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</si>
  <si>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</si>
  <si>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</si>
  <si>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</si>
  <si>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</si>
  <si>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</si>
  <si>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</si>
  <si>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</si>
  <si>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</si>
  <si>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</si>
  <si>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</si>
  <si>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</si>
  <si>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</si>
  <si>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</si>
  <si>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</si>
  <si>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</si>
  <si>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</si>
  <si>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</si>
  <si>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</si>
  <si>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</si>
  <si>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</si>
  <si>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</si>
  <si>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</si>
  <si>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</si>
  <si>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</si>
  <si>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</si>
  <si>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</si>
  <si>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</si>
  <si>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</si>
  <si>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</si>
  <si>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</si>
  <si>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</si>
  <si>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</si>
  <si>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</si>
  <si>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</si>
  <si>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</si>
  <si>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</si>
  <si>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</si>
  <si>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</si>
  <si>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</si>
  <si>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</si>
  <si>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</si>
  <si>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</si>
  <si>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</si>
  <si>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</si>
  <si>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</si>
  <si>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</si>
  <si>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</si>
  <si>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</si>
  <si>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</si>
  <si>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</si>
  <si>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</si>
  <si>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</si>
  <si>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</si>
  <si>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</si>
  <si>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</si>
  <si>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</si>
  <si>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</si>
  <si>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</si>
  <si>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</si>
  <si>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</si>
  <si>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</si>
  <si>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</si>
  <si>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</si>
  <si>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</si>
  <si>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</si>
  <si>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</si>
  <si>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</si>
  <si>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</si>
  <si>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</si>
  <si>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</si>
  <si>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</si>
  <si>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</si>
  <si>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</si>
  <si>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</si>
  <si>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</si>
  <si>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</si>
  <si>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</si>
  <si>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</si>
  <si>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</si>
  <si>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</si>
  <si>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</si>
  <si>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</si>
  <si>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</si>
  <si>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</si>
  <si>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</si>
  <si>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</si>
  <si>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</si>
  <si>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</si>
  <si>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</si>
  <si>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</si>
  <si>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</si>
  <si>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</si>
  <si>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</si>
  <si>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</si>
  <si>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</si>
  <si>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</si>
  <si>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</si>
  <si>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</si>
  <si>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</si>
  <si>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</si>
  <si>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</si>
  <si>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</si>
  <si>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</si>
  <si>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</si>
  <si>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</si>
  <si>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</si>
  <si>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</si>
  <si>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</si>
  <si>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</si>
  <si>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</si>
  <si>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</si>
  <si>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</si>
  <si>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</si>
  <si>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</si>
  <si>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</si>
  <si>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</si>
  <si>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</si>
  <si>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</si>
  <si>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</si>
  <si>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</si>
  <si>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</si>
  <si>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</si>
  <si>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</si>
  <si>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</si>
  <si>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</si>
  <si>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</si>
  <si>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</si>
  <si>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</si>
  <si>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</si>
  <si>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</si>
  <si>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</si>
  <si>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</si>
  <si>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</si>
  <si>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</si>
  <si>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</si>
  <si>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</si>
  <si>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</si>
  <si>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</si>
  <si>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</si>
  <si>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</si>
  <si>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</si>
  <si>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</si>
  <si>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</si>
  <si>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</si>
  <si>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</si>
  <si>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</si>
  <si>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</si>
  <si>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</si>
  <si>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</si>
  <si>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</si>
  <si>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</si>
  <si>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</si>
  <si>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</si>
  <si>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</si>
  <si>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</si>
  <si>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</si>
  <si>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</si>
  <si>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</si>
  <si>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</si>
  <si>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</si>
  <si>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</si>
  <si>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</si>
  <si>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</si>
  <si>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</si>
  <si>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</si>
  <si>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</si>
  <si>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</si>
  <si>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</si>
  <si>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</si>
  <si>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</si>
  <si>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</si>
  <si>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</si>
  <si>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</si>
  <si>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</si>
  <si>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</si>
  <si>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</si>
  <si>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</si>
  <si>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</si>
  <si>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</si>
  <si>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</si>
  <si>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</si>
  <si>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</si>
  <si>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</si>
  <si>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</si>
  <si>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</si>
  <si>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</si>
  <si>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</si>
  <si>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</si>
  <si>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</si>
  <si>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</si>
  <si>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</si>
  <si>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</si>
  <si>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</si>
  <si>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</si>
  <si>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</si>
  <si>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</si>
  <si>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</si>
  <si>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</si>
  <si>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</si>
  <si>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</si>
  <si>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</si>
  <si>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</si>
  <si>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</si>
  <si>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</si>
  <si>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</si>
  <si>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</si>
  <si>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</si>
  <si>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</si>
  <si>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</si>
  <si>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</si>
  <si>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</si>
  <si>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</si>
  <si>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</si>
  <si>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</si>
  <si>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</si>
  <si>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</si>
  <si>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</si>
  <si>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</si>
  <si>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</si>
  <si>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</si>
  <si>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</si>
  <si>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</si>
  <si>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</si>
  <si>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</si>
  <si>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</si>
  <si>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</si>
  <si>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</si>
  <si>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</si>
  <si>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</si>
  <si>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</si>
  <si>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</si>
  <si>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</si>
  <si>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</si>
  <si>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</si>
  <si>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</si>
  <si>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</si>
  <si>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</si>
  <si>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</si>
  <si>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</si>
  <si>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</si>
  <si>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</si>
  <si>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</si>
  <si>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</si>
  <si>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</si>
  <si>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</si>
  <si>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</si>
  <si>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</si>
  <si>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</si>
  <si>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</si>
  <si>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</si>
  <si>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</si>
  <si>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</si>
  <si>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</si>
  <si>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</si>
  <si>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</si>
  <si>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</si>
  <si>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</si>
  <si>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</si>
  <si>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</si>
  <si>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</si>
  <si>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</si>
  <si>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</si>
  <si>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</si>
  <si>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</si>
  <si>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</si>
  <si>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</si>
  <si>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</si>
  <si>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</si>
  <si>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</si>
  <si>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</si>
  <si>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</si>
  <si>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</si>
  <si>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</si>
  <si>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</si>
  <si>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</si>
  <si>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</si>
  <si>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</si>
  <si>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</si>
  <si>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</si>
  <si>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</si>
  <si>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</si>
  <si>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</si>
  <si>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</si>
  <si>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</si>
  <si>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</si>
  <si>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</si>
  <si>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</si>
  <si>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</si>
  <si>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</si>
  <si>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</si>
  <si>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</si>
  <si>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</si>
  <si>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</si>
  <si>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</si>
  <si>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</si>
  <si>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</si>
  <si>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</si>
  <si>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</si>
  <si>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</si>
  <si>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</si>
  <si>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</si>
  <si>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</si>
  <si>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</si>
  <si>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</si>
  <si>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</si>
  <si>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</si>
  <si>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</si>
  <si>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</si>
  <si>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</si>
  <si>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</si>
  <si>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</si>
  <si>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</si>
  <si>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</si>
  <si>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</si>
  <si>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</si>
  <si>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</si>
  <si>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</si>
  <si>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</si>
  <si>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</si>
  <si>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</si>
  <si>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</si>
  <si>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</si>
  <si>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</si>
  <si>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</si>
  <si>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</si>
  <si>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</si>
  <si>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</si>
  <si>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</si>
  <si>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</si>
  <si>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</si>
  <si>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</si>
  <si>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</si>
  <si>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</si>
  <si>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</si>
  <si>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</si>
  <si>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</si>
  <si>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</si>
  <si>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</si>
  <si>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</si>
  <si>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</si>
  <si>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</si>
  <si>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</si>
  <si>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</si>
  <si>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</si>
  <si>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</si>
  <si>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</si>
  <si>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</si>
  <si>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</si>
  <si>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</si>
  <si>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</si>
  <si>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</si>
  <si>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</si>
  <si>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</si>
  <si>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</si>
  <si>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</si>
  <si>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</si>
  <si>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</si>
  <si>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</si>
  <si>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</si>
  <si>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</si>
  <si>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</si>
  <si>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</si>
  <si>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</si>
  <si>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</si>
  <si>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</si>
  <si>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</si>
  <si>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</si>
  <si>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</si>
  <si>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</si>
  <si>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</si>
  <si>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</si>
  <si>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</si>
  <si>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</si>
  <si>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</si>
  <si>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</si>
  <si>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</si>
  <si>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</si>
  <si>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</si>
  <si>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</si>
  <si>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</si>
  <si>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</si>
  <si>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</si>
  <si>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</si>
  <si>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</si>
  <si>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</si>
  <si>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</si>
  <si>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</si>
  <si>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</si>
  <si>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</si>
  <si>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</si>
  <si>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</si>
  <si>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</si>
  <si>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</si>
  <si>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</si>
  <si>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</si>
  <si>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</si>
  <si>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</si>
  <si>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</si>
  <si>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</si>
  <si>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</si>
  <si>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</si>
  <si>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</si>
  <si>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</si>
  <si>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</si>
  <si>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</si>
  <si>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</si>
  <si>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</si>
  <si>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</si>
  <si>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</si>
  <si>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</si>
  <si>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</si>
  <si>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</si>
  <si>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</si>
  <si>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</si>
  <si>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</si>
  <si>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</si>
  <si>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</si>
  <si>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</si>
  <si>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</si>
  <si>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</si>
  <si>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</si>
  <si>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</si>
  <si>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</si>
  <si>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</si>
  <si>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</si>
  <si>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</si>
  <si>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</si>
  <si>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</si>
  <si>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</si>
  <si>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</si>
  <si>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</si>
  <si>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</si>
  <si>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</si>
  <si>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</si>
  <si>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</si>
  <si>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</si>
  <si>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</si>
  <si>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</si>
  <si>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</si>
  <si>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</si>
  <si>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</si>
  <si>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</si>
  <si>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</si>
  <si>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</si>
  <si>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</si>
  <si>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</si>
  <si>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</si>
  <si>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</si>
  <si>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</si>
  <si>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</si>
  <si>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</si>
  <si>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</si>
  <si>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</si>
  <si>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</si>
  <si>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</si>
  <si>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</si>
  <si>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</si>
  <si>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</si>
  <si>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</si>
  <si>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</si>
  <si>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</si>
  <si>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</si>
  <si>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</si>
  <si>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</si>
  <si>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</si>
  <si>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</si>
  <si>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</si>
  <si>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</si>
  <si>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</si>
  <si>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</si>
  <si>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</si>
  <si>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</si>
  <si>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</si>
  <si>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</si>
  <si>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</si>
  <si>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</si>
  <si>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</si>
  <si>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</si>
  <si>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</si>
  <si>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</si>
  <si>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</si>
  <si>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</si>
  <si>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</si>
  <si>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</si>
  <si>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</si>
  <si>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</si>
  <si>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</si>
  <si>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</si>
  <si>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</si>
  <si>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</si>
  <si>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</si>
  <si>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</si>
  <si>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</si>
  <si>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</si>
  <si>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</si>
  <si>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</si>
  <si>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</si>
  <si>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</si>
  <si>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</si>
  <si>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</si>
  <si>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</si>
  <si>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</si>
  <si>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</si>
  <si>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</si>
  <si>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</si>
  <si>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</si>
  <si>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</si>
  <si>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</si>
  <si>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</si>
  <si>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</si>
  <si>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</si>
  <si>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</si>
  <si>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</si>
  <si>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</si>
  <si>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</si>
  <si>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</si>
  <si>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</si>
  <si>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</si>
  <si>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</si>
  <si>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</si>
  <si>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</si>
  <si>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</si>
  <si>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</si>
  <si>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</si>
  <si>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</si>
  <si>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</si>
  <si>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</si>
  <si>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</si>
  <si>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</si>
  <si>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</si>
  <si>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</si>
  <si>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</si>
  <si>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</si>
  <si>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</si>
  <si>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</si>
  <si>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</si>
  <si>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</si>
  <si>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</si>
  <si>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</si>
  <si>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</si>
  <si>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</si>
  <si>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</si>
  <si>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</si>
  <si>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</si>
  <si>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</si>
  <si>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</si>
  <si>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</si>
  <si>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</si>
  <si>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</si>
  <si>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</si>
  <si>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</si>
  <si>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</si>
  <si>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</si>
  <si>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</si>
  <si>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</si>
  <si>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</si>
  <si>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</si>
  <si>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</si>
  <si>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</si>
  <si>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</si>
  <si>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</si>
  <si>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</si>
  <si>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</si>
  <si>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</si>
  <si>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</si>
  <si>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</si>
  <si>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</si>
  <si>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</si>
  <si>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</si>
  <si>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</si>
  <si>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</si>
  <si>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</si>
  <si>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</si>
  <si>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</si>
  <si>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</si>
  <si>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</si>
  <si>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</si>
  <si>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</si>
  <si>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</si>
  <si>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</si>
  <si>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</si>
  <si>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</si>
  <si>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</si>
  <si>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</si>
  <si>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</si>
  <si>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</si>
  <si>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</si>
  <si>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</si>
  <si>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</si>
  <si>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</si>
  <si>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</si>
  <si>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</si>
  <si>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</si>
  <si>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</si>
  <si>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</si>
  <si>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</si>
  <si>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</si>
  <si>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</si>
  <si>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</si>
  <si>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</si>
  <si>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</si>
  <si>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</si>
  <si>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</si>
  <si>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</si>
  <si>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</si>
  <si>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</si>
  <si>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</si>
  <si>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</si>
  <si>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</si>
  <si>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</si>
  <si>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</si>
  <si>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</si>
  <si>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</si>
  <si>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</si>
  <si>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</si>
  <si>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</si>
  <si>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</si>
  <si>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</si>
  <si>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</si>
  <si>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</si>
  <si>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</si>
  <si>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</si>
  <si>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</si>
  <si>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</si>
  <si>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</si>
  <si>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</si>
  <si>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</si>
  <si>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</si>
  <si>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</si>
  <si>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</si>
  <si>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</si>
  <si>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</si>
  <si>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</si>
  <si>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</si>
  <si>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</si>
  <si>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</si>
  <si>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</si>
  <si>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</si>
  <si>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</si>
  <si>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</si>
  <si>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</si>
  <si>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</si>
  <si>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</si>
  <si>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</si>
  <si>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</si>
  <si>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</si>
  <si>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</si>
  <si>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</si>
  <si>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</si>
  <si>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</si>
  <si>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</si>
  <si>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</si>
  <si>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</si>
  <si>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</si>
  <si>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</si>
  <si>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</si>
  <si>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</si>
  <si>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</si>
  <si>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</si>
  <si>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</si>
  <si>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</si>
  <si>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</si>
  <si>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</si>
  <si>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</si>
  <si>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</si>
  <si>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</si>
  <si>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</si>
  <si>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</si>
  <si>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</si>
  <si>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</si>
  <si>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</si>
  <si>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</si>
  <si>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</si>
  <si>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</si>
  <si>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</si>
  <si>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</si>
  <si>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</si>
  <si>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</si>
  <si>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</si>
  <si>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</si>
  <si>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</si>
  <si>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</si>
  <si>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</si>
  <si>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</si>
  <si>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</si>
  <si>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</si>
  <si>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</si>
  <si>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</si>
  <si>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</si>
  <si>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</si>
  <si>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</si>
  <si>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</si>
  <si>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</si>
  <si>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</si>
  <si>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</si>
  <si>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</si>
  <si>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</si>
  <si>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</si>
  <si>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</si>
  <si>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</si>
  <si>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</si>
  <si>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</si>
  <si>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</si>
  <si>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</si>
  <si>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</si>
  <si>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</si>
  <si>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</si>
  <si>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</si>
  <si>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</si>
  <si>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</si>
  <si>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</si>
  <si>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</si>
  <si>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</si>
  <si>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</si>
  <si>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</si>
  <si>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</si>
  <si>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</si>
  <si>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</si>
  <si>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</si>
  <si>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</si>
  <si>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</si>
  <si>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</si>
  <si>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</si>
  <si>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</si>
  <si>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</si>
  <si>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</si>
  <si>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</si>
  <si>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</si>
  <si>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</si>
  <si>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</si>
  <si>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</si>
  <si>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</si>
  <si>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</si>
  <si>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</si>
  <si>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</si>
  <si>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</si>
  <si>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</si>
  <si>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</si>
  <si>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</si>
  <si>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</si>
  <si>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</si>
  <si>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</si>
  <si>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</si>
  <si>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</si>
  <si>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</si>
  <si>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</si>
  <si>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</si>
  <si>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</si>
  <si>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</si>
  <si>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</si>
  <si>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</si>
  <si>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</si>
  <si>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</si>
  <si>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</si>
  <si>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</si>
  <si>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</si>
  <si>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</si>
  <si>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</si>
  <si>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</si>
  <si>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</si>
  <si>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</si>
  <si>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</si>
  <si>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</si>
  <si>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</si>
  <si>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</si>
  <si>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</si>
  <si>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</si>
  <si>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</si>
  <si>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</si>
  <si>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</si>
  <si>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</si>
  <si>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</si>
  <si>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</si>
  <si>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</si>
  <si>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</si>
  <si>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</si>
  <si>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</si>
  <si>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</si>
  <si>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</si>
  <si>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</si>
  <si>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</si>
  <si>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</si>
  <si>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</si>
  <si>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</si>
  <si>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</si>
  <si>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</si>
  <si>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</si>
  <si>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</si>
  <si>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</si>
  <si>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</si>
  <si>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</si>
  <si>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</si>
  <si>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</si>
  <si>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</si>
  <si>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</si>
  <si>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</si>
  <si>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</si>
  <si>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</si>
  <si>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</si>
  <si>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</si>
  <si>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</si>
  <si>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</si>
  <si>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</si>
  <si>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</si>
  <si>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</si>
  <si>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</si>
  <si>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</si>
  <si>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</si>
  <si>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</si>
  <si>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</si>
  <si>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</si>
  <si>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</si>
  <si>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</si>
  <si>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</si>
  <si>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</si>
  <si>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</si>
  <si>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</si>
  <si>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</si>
  <si>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</si>
  <si>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</si>
  <si>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</si>
  <si>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</si>
  <si>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</si>
  <si>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</si>
  <si>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</si>
  <si>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</si>
  <si>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</si>
  <si>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</si>
  <si>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</si>
  <si>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</si>
  <si>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</si>
  <si>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</si>
  <si>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</si>
  <si>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</si>
  <si>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</si>
  <si>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</si>
  <si>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</si>
  <si>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</si>
  <si>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</si>
  <si>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</si>
  <si>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</si>
  <si>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</si>
  <si>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</si>
  <si>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</si>
  <si>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</si>
  <si>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</si>
  <si>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</si>
  <si>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</si>
  <si>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</si>
  <si>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</si>
  <si>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</si>
  <si>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</si>
  <si>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</si>
  <si>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</si>
  <si>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</si>
  <si>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</si>
  <si>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</si>
  <si>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</si>
  <si>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</si>
  <si>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</si>
  <si>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</si>
  <si>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</si>
  <si>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</si>
  <si>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</si>
  <si>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</si>
  <si>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</si>
  <si>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</si>
  <si>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</si>
  <si>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</si>
  <si>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</si>
  <si>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</si>
  <si>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</si>
  <si>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</si>
  <si>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</si>
  <si>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</si>
  <si>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</si>
  <si>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</si>
  <si>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</si>
  <si>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</si>
  <si>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</si>
  <si>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</si>
  <si>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</si>
  <si>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</si>
  <si>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</si>
  <si>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</si>
  <si>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</si>
  <si>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</si>
  <si>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</si>
  <si>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</si>
  <si>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</si>
  <si>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</si>
  <si>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</si>
  <si>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</si>
  <si>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</si>
  <si>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</si>
  <si>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</si>
  <si>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</si>
  <si>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</si>
  <si>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</si>
  <si>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</si>
  <si>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</si>
  <si>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</si>
  <si>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</si>
  <si>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</si>
  <si>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</si>
  <si>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</si>
  <si>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</si>
  <si>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</si>
  <si>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</si>
  <si>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</si>
  <si>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</si>
  <si>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</si>
  <si>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</si>
  <si>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</si>
  <si>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</si>
  <si>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</si>
  <si>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</si>
  <si>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</si>
  <si>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</si>
  <si>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</si>
  <si>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</si>
  <si>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</si>
  <si>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</si>
  <si>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</si>
  <si>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</si>
  <si>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</si>
  <si>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</si>
  <si>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</si>
  <si>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</si>
  <si>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</si>
  <si>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</si>
  <si>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</si>
  <si>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</si>
  <si>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</si>
  <si>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</si>
  <si>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</si>
  <si>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</si>
  <si>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</si>
  <si>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</si>
  <si>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</si>
  <si>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</si>
  <si>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</si>
  <si>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</si>
  <si>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</si>
  <si>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</si>
  <si>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</si>
  <si>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</si>
  <si>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</si>
  <si>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</si>
  <si>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</si>
  <si>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</si>
  <si>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</si>
  <si>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</si>
  <si>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</si>
  <si>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</si>
  <si>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</si>
  <si>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</si>
  <si>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</si>
  <si>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</si>
  <si>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</si>
  <si>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</si>
  <si>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</si>
  <si>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</si>
  <si>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</si>
  <si>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</si>
  <si>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</si>
  <si>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</si>
  <si>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</si>
  <si>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</si>
  <si>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</si>
  <si>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</si>
  <si>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</si>
  <si>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</si>
  <si>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</si>
  <si>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</si>
  <si>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</si>
  <si>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</si>
  <si>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</si>
  <si>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</si>
  <si>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</si>
  <si>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</si>
  <si>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</si>
  <si>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</si>
  <si>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</si>
  <si>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</si>
  <si>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</si>
  <si>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</si>
  <si>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</si>
  <si>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</si>
  <si>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</si>
  <si>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</si>
  <si>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</si>
  <si>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</si>
  <si>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</si>
  <si>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</si>
  <si>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</si>
  <si>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</si>
  <si>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</si>
  <si>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</si>
  <si>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</si>
  <si>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</si>
  <si>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</si>
  <si>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</si>
  <si>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</si>
  <si>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</si>
  <si>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</si>
  <si>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</si>
  <si>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</si>
  <si>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</si>
  <si>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</si>
  <si>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</si>
  <si>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</si>
  <si>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</si>
  <si>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</si>
  <si>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</si>
  <si>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</si>
  <si>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</si>
  <si>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</si>
  <si>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</si>
  <si>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</si>
  <si>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</si>
  <si>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</si>
  <si>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</si>
  <si>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</si>
  <si>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</si>
  <si>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</si>
  <si>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</si>
  <si>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</si>
  <si>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</si>
  <si>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</si>
  <si>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</si>
  <si>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</si>
  <si>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</si>
  <si>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</si>
  <si>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</si>
  <si>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</si>
  <si>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</si>
  <si>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</si>
  <si>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</si>
  <si>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</si>
  <si>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</si>
  <si>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</si>
  <si>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</si>
  <si>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</si>
  <si>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</si>
  <si>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</si>
  <si>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</si>
  <si>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</si>
  <si>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</si>
  <si>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</si>
  <si>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</si>
  <si>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</si>
  <si>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</si>
  <si>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</si>
  <si>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</si>
  <si>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</si>
  <si>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</si>
  <si>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</si>
  <si>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</si>
  <si>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</si>
  <si>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</si>
  <si>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</si>
  <si>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</si>
  <si>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</si>
  <si>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</si>
  <si>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</si>
  <si>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</si>
  <si>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</si>
  <si>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</si>
  <si>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</si>
  <si>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</si>
  <si>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</si>
  <si>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</si>
  <si>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</si>
  <si>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</si>
  <si>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</si>
  <si>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</si>
  <si>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</si>
  <si>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</si>
  <si>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</si>
  <si>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</si>
  <si>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</si>
  <si>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</si>
  <si>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</si>
  <si>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</si>
  <si>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</si>
  <si>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</si>
  <si>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</si>
  <si>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</si>
  <si>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</si>
  <si>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</si>
  <si>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</si>
  <si>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</si>
  <si>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</si>
  <si>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</si>
  <si>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</si>
  <si>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</si>
  <si>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</si>
  <si>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</si>
  <si>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</si>
  <si>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</si>
  <si>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</si>
  <si>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</si>
  <si>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</si>
  <si>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</si>
  <si>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</si>
  <si>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</si>
  <si>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</si>
  <si>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</si>
  <si>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</si>
  <si>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</si>
  <si>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</si>
  <si>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</si>
  <si>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</si>
  <si>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</si>
  <si>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</si>
  <si>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</si>
  <si>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</si>
  <si>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</si>
  <si>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</si>
  <si>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</si>
  <si>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</si>
  <si>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</si>
  <si>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</si>
  <si>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</si>
  <si>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</si>
  <si>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</si>
  <si>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</si>
  <si>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</si>
  <si>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</si>
  <si>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</si>
  <si>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</si>
  <si>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</si>
  <si>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</si>
  <si>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</si>
  <si>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</si>
  <si>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</si>
  <si>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</si>
  <si>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</si>
  <si>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</si>
  <si>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</si>
  <si>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</si>
  <si>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</si>
  <si>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</si>
  <si>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</si>
  <si>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</si>
  <si>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</si>
  <si>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</si>
  <si>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</si>
  <si>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</si>
  <si>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</si>
  <si>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</si>
  <si>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</si>
  <si>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</si>
  <si>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</si>
  <si>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</si>
  <si>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</si>
  <si>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</si>
  <si>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</si>
  <si>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</si>
  <si>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</si>
  <si>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</si>
  <si>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</si>
  <si>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</si>
  <si>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</si>
  <si>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</si>
  <si>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</si>
  <si>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</si>
  <si>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</si>
  <si>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</si>
  <si>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</si>
  <si>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</si>
  <si>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</si>
  <si>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</si>
  <si>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</si>
  <si>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</si>
  <si>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</si>
  <si>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</si>
  <si>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</si>
  <si>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</si>
  <si>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</si>
  <si>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</si>
  <si>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</si>
  <si>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</si>
  <si>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</si>
  <si>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</si>
  <si>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</si>
  <si>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</si>
  <si>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</si>
  <si>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</si>
  <si>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</si>
  <si>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</si>
  <si>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</si>
  <si>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</si>
  <si>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</si>
  <si>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</si>
  <si>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</si>
  <si>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</si>
  <si>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</si>
  <si>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</si>
  <si>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</si>
  <si>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</si>
  <si>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</si>
  <si>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</si>
  <si>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</si>
  <si>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</si>
  <si>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</si>
  <si>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</si>
  <si>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</si>
  <si>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</si>
  <si>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</si>
  <si>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</si>
  <si>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</si>
  <si>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</si>
  <si>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</si>
  <si>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</si>
  <si>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</si>
  <si>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</si>
  <si>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</si>
  <si>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</si>
  <si>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</si>
  <si>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</si>
  <si>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</si>
  <si>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</si>
  <si>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</si>
  <si>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</si>
  <si>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</si>
  <si>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</si>
  <si>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</si>
  <si>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</si>
  <si>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</si>
  <si>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</si>
  <si>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</si>
  <si>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</si>
  <si>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</si>
  <si>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</si>
  <si>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</si>
  <si>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</si>
  <si>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</si>
  <si>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</si>
  <si>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</si>
  <si>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</si>
  <si>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</si>
  <si>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</si>
  <si>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</si>
  <si>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</si>
  <si>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</si>
  <si>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</si>
  <si>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</si>
  <si>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</si>
  <si>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</si>
  <si>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</si>
  <si>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</si>
  <si>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</si>
  <si>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</si>
  <si>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</si>
  <si>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</si>
  <si>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</si>
  <si>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</si>
  <si>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</si>
  <si>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</si>
  <si>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</si>
  <si>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</si>
  <si>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</si>
  <si>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</si>
  <si>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</si>
  <si>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</si>
  <si>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</si>
  <si>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</si>
  <si>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</si>
  <si>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</si>
  <si>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</si>
  <si>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</si>
  <si>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</si>
  <si>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</si>
  <si>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</si>
  <si>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</si>
  <si>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</si>
  <si>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</si>
  <si>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</si>
  <si>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</si>
  <si>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</si>
  <si>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</si>
  <si>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</si>
  <si>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</si>
  <si>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</si>
  <si>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</si>
  <si>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</si>
  <si>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</si>
  <si>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</si>
  <si>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</si>
  <si>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</si>
  <si>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</si>
  <si>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</si>
  <si>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</si>
  <si>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</si>
  <si>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</si>
  <si>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</si>
  <si>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</si>
  <si>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</si>
  <si>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</si>
  <si>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</si>
  <si>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</si>
  <si>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</si>
  <si>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</si>
  <si>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</si>
  <si>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</si>
  <si>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</si>
  <si>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</si>
  <si>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</si>
  <si>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</si>
  <si>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</si>
  <si>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</si>
  <si>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</si>
  <si>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</si>
  <si>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</si>
  <si>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</si>
  <si>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</si>
  <si>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</si>
  <si>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</si>
  <si>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</si>
  <si>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</si>
  <si>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</si>
  <si>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</si>
  <si>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</si>
  <si>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</si>
  <si>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</si>
  <si>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</si>
  <si>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</si>
  <si>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</si>
  <si>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</si>
  <si>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</si>
  <si>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</si>
  <si>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</si>
  <si>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</si>
  <si>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</si>
  <si>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</si>
  <si>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</si>
  <si>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</si>
  <si>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</si>
  <si>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</si>
  <si>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</si>
  <si>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</si>
  <si>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</si>
  <si>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</si>
  <si>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</si>
  <si>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</si>
  <si>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</si>
  <si>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</si>
  <si>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</si>
  <si>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</si>
  <si>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</si>
  <si>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</si>
  <si>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</si>
  <si>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</si>
  <si>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</si>
  <si>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</si>
  <si>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</si>
  <si>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</si>
  <si>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</si>
  <si>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</si>
  <si>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</si>
  <si>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</si>
  <si>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</si>
  <si>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</si>
  <si>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</si>
  <si>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</si>
  <si>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</si>
  <si>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</si>
  <si>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</si>
  <si>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</si>
  <si>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</si>
  <si>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</si>
  <si>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</si>
  <si>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</si>
  <si>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</si>
  <si>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</si>
  <si>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</si>
  <si>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</si>
  <si>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</si>
  <si>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</si>
  <si>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</si>
  <si>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</si>
  <si>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</si>
  <si>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</si>
  <si>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</si>
  <si>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</si>
  <si>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</si>
  <si>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</si>
  <si>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</si>
  <si>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</si>
  <si>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</si>
  <si>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</si>
  <si>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</si>
  <si>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</si>
  <si>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</si>
  <si>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</si>
  <si>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</si>
  <si>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</si>
  <si>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</si>
  <si>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</si>
  <si>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</si>
  <si>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</si>
  <si>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</si>
  <si>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</si>
  <si>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</si>
  <si>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</si>
  <si>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</si>
  <si>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</si>
  <si>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</si>
  <si>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</si>
  <si>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</si>
  <si>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</si>
  <si>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</si>
  <si>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</si>
  <si>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</si>
  <si>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</si>
  <si>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</si>
  <si>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</si>
  <si>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</si>
  <si>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</si>
  <si>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</si>
  <si>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</si>
  <si>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</si>
  <si>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</si>
  <si>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</si>
  <si>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</si>
  <si>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</si>
  <si>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</si>
  <si>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</si>
  <si>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</si>
  <si>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</si>
  <si>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</si>
  <si>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</si>
  <si>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</si>
  <si>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</si>
  <si>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</si>
  <si>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</si>
  <si>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</si>
  <si>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</si>
  <si>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</si>
  <si>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</si>
  <si>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</si>
  <si>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</si>
  <si>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</si>
  <si>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</si>
  <si>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</si>
  <si>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</si>
  <si>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</si>
  <si>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</si>
  <si>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</si>
  <si>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</si>
  <si>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</si>
  <si>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</si>
  <si>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</si>
  <si>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</si>
  <si>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</si>
  <si>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</si>
  <si>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</si>
  <si>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</si>
  <si>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</si>
  <si>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</si>
  <si>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</si>
  <si>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</si>
  <si>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</si>
  <si>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</si>
  <si>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</si>
  <si>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</si>
  <si>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</si>
  <si>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</si>
  <si>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</si>
  <si>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</si>
  <si>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</si>
  <si>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</si>
  <si>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</si>
  <si>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</si>
  <si>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</si>
  <si>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</si>
  <si>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</si>
  <si>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</si>
  <si>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</si>
  <si>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</si>
  <si>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</si>
  <si>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</si>
  <si>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</si>
  <si>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</si>
  <si>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</si>
  <si>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</si>
  <si>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</si>
  <si>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</si>
  <si>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</si>
  <si>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</si>
  <si>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</si>
  <si>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</si>
  <si>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</si>
  <si>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</si>
  <si>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</si>
  <si>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</si>
  <si>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</si>
  <si>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</si>
  <si>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</si>
  <si>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</si>
  <si>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</si>
  <si>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</si>
  <si>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</si>
  <si>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</si>
  <si>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</si>
  <si>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</si>
  <si>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</si>
  <si>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</si>
  <si>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</si>
  <si>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</si>
  <si>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</si>
  <si>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</si>
  <si>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</si>
  <si>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</si>
  <si>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</si>
  <si>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</si>
  <si>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</si>
  <si>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</si>
  <si>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</si>
  <si>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</si>
  <si>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</si>
  <si>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</si>
  <si>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</si>
  <si>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</si>
  <si>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</si>
  <si>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</si>
  <si>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</si>
  <si>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</si>
  <si>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</si>
  <si>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</si>
  <si>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</si>
  <si>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</si>
  <si>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</si>
  <si>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</si>
  <si>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</si>
  <si>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</si>
  <si>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</si>
  <si>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</si>
  <si>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</si>
  <si>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</si>
  <si>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</si>
  <si>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</si>
  <si>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</si>
  <si>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</si>
  <si>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</si>
  <si>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</si>
  <si>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</si>
  <si>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</si>
  <si>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</si>
  <si>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</si>
  <si>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</si>
  <si>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</si>
  <si>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</si>
  <si>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</si>
  <si>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</si>
  <si>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</si>
  <si>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</si>
  <si>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</si>
  <si>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</si>
  <si>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</si>
  <si>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</si>
  <si>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</si>
  <si>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</si>
  <si>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</si>
  <si>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</si>
  <si>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</si>
  <si>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</si>
  <si>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</si>
  <si>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</si>
  <si>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</si>
  <si>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</si>
  <si>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</si>
  <si>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</si>
  <si>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</si>
  <si>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</si>
  <si>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</si>
  <si>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</si>
  <si>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</si>
  <si>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</si>
  <si>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</si>
  <si>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</si>
  <si>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</si>
  <si>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</si>
  <si>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</si>
  <si>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</si>
  <si>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</si>
  <si>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</si>
  <si>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</si>
  <si>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</si>
  <si>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</si>
  <si>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</si>
  <si>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</si>
  <si>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</si>
  <si>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</si>
  <si>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</si>
  <si>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</si>
  <si>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</si>
  <si>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</si>
  <si>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</si>
  <si>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</si>
  <si>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</si>
  <si>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</si>
  <si>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</si>
  <si>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</si>
  <si>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</si>
  <si>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</si>
  <si>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</si>
  <si>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</si>
  <si>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</si>
  <si>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</si>
  <si>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</si>
  <si>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</si>
  <si>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</si>
  <si>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</si>
  <si>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</si>
  <si>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</si>
  <si>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</si>
  <si>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</si>
  <si>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</si>
  <si>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</si>
  <si>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</si>
  <si>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</si>
  <si>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</si>
  <si>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</si>
  <si>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</si>
  <si>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</si>
  <si>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</si>
  <si>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</si>
  <si>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</si>
  <si>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</si>
  <si>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</si>
  <si>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</si>
  <si>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</si>
  <si>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</si>
  <si>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</si>
  <si>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</si>
  <si>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</si>
  <si>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</si>
  <si>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</si>
  <si>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</si>
  <si>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</si>
  <si>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</si>
  <si>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</si>
  <si>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</si>
  <si>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</si>
  <si>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</si>
  <si>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</si>
  <si>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</si>
  <si>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</si>
  <si>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</si>
  <si>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</si>
  <si>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</si>
  <si>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</si>
  <si>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</si>
  <si>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</si>
  <si>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</si>
  <si>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</si>
  <si>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</si>
  <si>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</si>
  <si>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</si>
  <si>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</si>
  <si>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</si>
  <si>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</si>
  <si>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</si>
  <si>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</si>
  <si>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</si>
  <si>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</si>
  <si>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</si>
  <si>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</si>
  <si>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</si>
  <si>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</si>
  <si>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</si>
  <si>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</si>
  <si>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</si>
  <si>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</si>
  <si>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</si>
  <si>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</si>
  <si>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</si>
  <si>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</si>
  <si>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</si>
  <si>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</si>
  <si>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</si>
  <si>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</si>
  <si>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</si>
  <si>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</si>
  <si>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</si>
  <si>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</si>
  <si>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</si>
  <si>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</si>
  <si>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</si>
  <si>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</si>
  <si>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</si>
  <si>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</si>
  <si>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</si>
  <si>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</si>
  <si>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</si>
  <si>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</si>
  <si>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</si>
  <si>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</si>
  <si>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</si>
  <si>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</si>
  <si>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</si>
  <si>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</si>
  <si>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</si>
  <si>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</si>
  <si>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</si>
  <si>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</si>
  <si>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</si>
  <si>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</si>
  <si>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</si>
  <si>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</si>
  <si>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</si>
  <si>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</si>
  <si>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</si>
  <si>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</si>
  <si>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</si>
  <si>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</si>
  <si>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</si>
  <si>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</si>
  <si>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</si>
  <si>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</si>
  <si>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</si>
  <si>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</si>
  <si>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</si>
  <si>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</si>
  <si>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</si>
  <si>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</si>
  <si>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</si>
  <si>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</si>
  <si>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</si>
  <si>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</si>
  <si>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</si>
  <si>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</si>
  <si>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</si>
  <si>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</si>
  <si>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</si>
  <si>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</si>
  <si>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</si>
  <si>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</si>
  <si>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</si>
  <si>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</si>
  <si>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</si>
  <si>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</si>
  <si>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</si>
  <si>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</si>
  <si>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</si>
  <si>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</si>
  <si>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</si>
  <si>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</si>
  <si>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</si>
  <si>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</si>
  <si>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</si>
  <si>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</si>
  <si>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</si>
  <si>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</si>
  <si>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</si>
  <si>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</si>
  <si>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</si>
  <si>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</si>
  <si>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</si>
  <si>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</si>
  <si>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</si>
  <si>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</si>
  <si>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</si>
  <si>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</si>
  <si>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</si>
  <si>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</si>
  <si>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</si>
  <si>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</si>
  <si>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</si>
  <si>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</si>
  <si>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</si>
  <si>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</si>
  <si>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</si>
  <si>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</si>
  <si>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</si>
  <si>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</si>
  <si>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</si>
  <si>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</si>
  <si>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</si>
  <si>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</si>
  <si>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</si>
  <si>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</si>
  <si>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</si>
  <si>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</si>
  <si>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</si>
  <si>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</si>
  <si>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</si>
  <si>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</si>
  <si>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</si>
  <si>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</si>
  <si>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</si>
  <si>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</si>
  <si>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</si>
  <si>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</si>
  <si>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</si>
  <si>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</si>
  <si>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</si>
  <si>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</si>
  <si>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</si>
  <si>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</si>
  <si>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</si>
  <si>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</si>
  <si>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</si>
  <si>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</si>
  <si>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</si>
  <si>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</si>
  <si>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</si>
  <si>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</si>
  <si>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</si>
  <si>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</si>
  <si>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</si>
  <si>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</si>
  <si>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</si>
  <si>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</si>
  <si>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</si>
  <si>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</si>
  <si>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</si>
  <si>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</si>
  <si>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</si>
  <si>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</si>
  <si>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</si>
  <si>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</si>
  <si>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</si>
  <si>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</si>
  <si>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</si>
  <si>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</si>
  <si>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</si>
  <si>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</si>
  <si>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</si>
  <si>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</si>
  <si>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</si>
  <si>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</si>
  <si>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</si>
  <si>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</si>
  <si>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</si>
  <si>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</si>
  <si>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</si>
  <si>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</si>
  <si>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</si>
  <si>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</si>
  <si>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</si>
  <si>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</si>
  <si>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</si>
  <si>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</si>
  <si>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</si>
  <si>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</si>
  <si>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</si>
  <si>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</si>
  <si>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</si>
  <si>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</si>
  <si>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</si>
  <si>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</si>
  <si>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</si>
  <si>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</si>
  <si>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</si>
  <si>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</si>
  <si>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</si>
  <si>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</si>
  <si>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</si>
  <si>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</si>
  <si>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</si>
  <si>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</si>
  <si>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</si>
  <si>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</si>
  <si>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</si>
  <si>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</si>
  <si>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</si>
  <si>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</si>
  <si>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</si>
  <si>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</si>
  <si>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</si>
  <si>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</si>
  <si>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</si>
  <si>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</si>
  <si>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</si>
  <si>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</si>
  <si>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</si>
  <si>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</si>
  <si>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</si>
  <si>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</si>
  <si>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</si>
  <si>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</si>
  <si>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</si>
  <si>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</si>
  <si>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</si>
  <si>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</si>
  <si>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</si>
  <si>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</si>
  <si>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</si>
  <si>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</si>
  <si>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</si>
  <si>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</si>
  <si>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</si>
  <si>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</si>
  <si>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</si>
  <si>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</si>
  <si>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</si>
  <si>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</si>
  <si>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</si>
  <si>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</si>
  <si>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</si>
  <si>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</si>
  <si>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</si>
  <si>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</si>
  <si>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</si>
  <si>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</si>
  <si>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</si>
  <si>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</si>
  <si>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</si>
  <si>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</si>
  <si>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</si>
  <si>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</si>
  <si>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</si>
  <si>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</si>
  <si>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</si>
  <si>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</si>
  <si>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</si>
  <si>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</si>
  <si>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</si>
  <si>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</si>
  <si>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</si>
  <si>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</si>
  <si>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</si>
  <si>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</si>
  <si>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</si>
  <si>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</si>
  <si>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</si>
  <si>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</si>
  <si>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</si>
  <si>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</si>
  <si>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</si>
  <si>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</si>
  <si>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</si>
  <si>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</si>
  <si>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</si>
  <si>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</si>
  <si>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</si>
  <si>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</si>
  <si>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</si>
  <si>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</si>
  <si>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</si>
  <si>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</si>
  <si>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</si>
  <si>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</si>
  <si>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</si>
  <si>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</si>
  <si>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</si>
  <si>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</si>
  <si>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</si>
  <si>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</si>
  <si>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</si>
  <si>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</si>
  <si>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</si>
  <si>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</si>
  <si>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</si>
  <si>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</si>
  <si>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</si>
  <si>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</si>
  <si>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</si>
  <si>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</si>
  <si>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</si>
  <si>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</si>
  <si>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</si>
  <si>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</si>
  <si>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</si>
  <si>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</si>
  <si>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</si>
  <si>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</si>
  <si>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</si>
  <si>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</si>
  <si>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</si>
  <si>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</si>
  <si>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</si>
  <si>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</si>
  <si>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</si>
  <si>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</si>
  <si>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</si>
  <si>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</si>
  <si>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</si>
  <si>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</si>
  <si>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</si>
  <si>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</si>
  <si>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</si>
  <si>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</si>
  <si>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</si>
  <si>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</si>
  <si>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</si>
  <si>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</si>
  <si>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</si>
  <si>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</si>
  <si>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</si>
  <si>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</si>
  <si>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</si>
  <si>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</si>
  <si>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</si>
  <si>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</si>
  <si>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</si>
  <si>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</si>
  <si>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</si>
  <si>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</si>
  <si>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</si>
  <si>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</si>
  <si>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</si>
  <si>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</si>
  <si>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</si>
  <si>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</si>
  <si>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</si>
  <si>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</si>
  <si>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</si>
  <si>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</si>
  <si>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</si>
  <si>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</si>
  <si>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</si>
  <si>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</si>
  <si>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</si>
  <si>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</si>
  <si>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</si>
  <si>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</si>
  <si>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</si>
  <si>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</si>
  <si>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</si>
  <si>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</si>
  <si>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</si>
  <si>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</si>
  <si>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</si>
  <si>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</si>
  <si>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</si>
  <si>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</si>
  <si>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</si>
  <si>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</si>
  <si>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</si>
  <si>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</si>
  <si>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</si>
  <si>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</si>
  <si>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</si>
  <si>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</si>
  <si>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</si>
  <si>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</si>
  <si>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</si>
  <si>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</si>
  <si>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</si>
  <si>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</si>
  <si>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</si>
  <si>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</si>
  <si>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</si>
  <si>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</si>
  <si>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</si>
  <si>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</si>
  <si>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</si>
  <si>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</si>
  <si>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</si>
  <si>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</si>
  <si>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</si>
  <si>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</si>
  <si>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</si>
  <si>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</si>
  <si>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</si>
  <si>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</si>
  <si>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</si>
  <si>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</si>
  <si>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</si>
  <si>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</si>
  <si>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</si>
  <si>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</si>
  <si>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</si>
  <si>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</si>
  <si>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</si>
  <si>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</si>
  <si>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</si>
  <si>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</si>
  <si>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</si>
  <si>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</si>
  <si>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</si>
  <si>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</si>
  <si>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</si>
  <si>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</si>
  <si>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</si>
  <si>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</si>
  <si>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</si>
  <si>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</si>
  <si>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</si>
  <si>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</si>
  <si>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</si>
  <si>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</si>
  <si>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</si>
  <si>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</si>
  <si>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</si>
  <si>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</si>
  <si>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</si>
  <si>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</si>
  <si>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</si>
  <si>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</si>
  <si>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</si>
  <si>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</si>
  <si>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</si>
  <si>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</si>
  <si>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</si>
  <si>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</si>
  <si>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</si>
  <si>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</si>
  <si>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</si>
  <si>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</si>
  <si>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</si>
  <si>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</si>
  <si>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</si>
  <si>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</si>
  <si>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</si>
  <si>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</si>
  <si>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</si>
  <si>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</si>
  <si>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</si>
  <si>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</si>
  <si>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</si>
  <si>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</si>
  <si>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</si>
  <si>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</si>
  <si>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</si>
  <si>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</si>
  <si>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</si>
  <si>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</si>
  <si>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</si>
  <si>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</si>
  <si>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</si>
  <si>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</si>
  <si>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</si>
  <si>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</si>
  <si>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</si>
  <si>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</si>
  <si>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</si>
  <si>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</si>
  <si>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</si>
  <si>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</si>
  <si>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</si>
  <si>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</si>
  <si>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</si>
  <si>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</si>
  <si>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</si>
  <si>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</si>
  <si>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</si>
  <si>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</si>
  <si>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</si>
  <si>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</si>
  <si>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</si>
  <si>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</si>
  <si>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</si>
  <si>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</si>
  <si>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</si>
  <si>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</si>
  <si>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</si>
  <si>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</si>
  <si>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</si>
  <si>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</si>
  <si>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</si>
  <si>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</si>
  <si>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</si>
  <si>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</si>
  <si>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</si>
  <si>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</si>
  <si>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</si>
  <si>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</si>
  <si>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</si>
  <si>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</si>
  <si>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</si>
  <si>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</si>
  <si>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</si>
  <si>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</si>
  <si>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</si>
  <si>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</si>
  <si>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</si>
  <si>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</si>
  <si>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</si>
  <si>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</si>
  <si>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</si>
  <si>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</si>
  <si>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</si>
  <si>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</si>
  <si>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</si>
  <si>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</si>
  <si>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</si>
  <si>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</si>
  <si>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</si>
  <si>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</si>
  <si>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</si>
  <si>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</si>
  <si>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</si>
  <si>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</si>
  <si>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</si>
  <si>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</si>
  <si>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</si>
  <si>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</si>
  <si>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</si>
  <si>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</si>
  <si>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</si>
  <si>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</si>
  <si>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</si>
  <si>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</si>
  <si>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</si>
  <si>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</si>
  <si>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</si>
  <si>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</si>
  <si>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</si>
  <si>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</si>
  <si>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</si>
  <si>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</si>
  <si>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</si>
  <si>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</si>
  <si>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</si>
  <si>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</si>
  <si>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</si>
  <si>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</si>
  <si>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</si>
  <si>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</si>
  <si>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</si>
  <si>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</si>
  <si>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</si>
  <si>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</si>
  <si>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</si>
  <si>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</si>
  <si>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</si>
  <si>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</si>
  <si>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</si>
  <si>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</si>
  <si>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</si>
  <si>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</si>
  <si>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</si>
  <si>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</si>
  <si>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</si>
  <si>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</si>
  <si>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</si>
  <si>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</si>
  <si>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</si>
  <si>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</si>
  <si>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</si>
  <si>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</si>
  <si>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</si>
  <si>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</si>
  <si>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</si>
  <si>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</si>
  <si>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</si>
  <si>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</si>
  <si>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</si>
  <si>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</si>
  <si>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</si>
  <si>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</si>
  <si>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</si>
  <si>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</si>
  <si>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</si>
  <si>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</si>
  <si>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</si>
  <si>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</si>
  <si>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</si>
  <si>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</si>
  <si>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</si>
  <si>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</si>
  <si>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</si>
  <si>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</si>
  <si>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</si>
  <si>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</si>
  <si>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</si>
  <si>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</si>
  <si>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</si>
  <si>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</si>
  <si>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</si>
  <si>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</si>
  <si>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</si>
  <si>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</si>
  <si>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</si>
  <si>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</si>
  <si>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</si>
  <si>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</si>
  <si>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</si>
  <si>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</si>
  <si>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</si>
  <si>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</si>
  <si>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</si>
  <si>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</si>
  <si>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</si>
  <si>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</si>
  <si>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</si>
  <si>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</si>
  <si>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</si>
  <si>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</si>
  <si>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</si>
  <si>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</si>
  <si>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</si>
  <si>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</si>
  <si>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</si>
  <si>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</si>
  <si>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</si>
  <si>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</si>
  <si>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</si>
  <si>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</si>
  <si>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</si>
  <si>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</si>
  <si>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</si>
  <si>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</si>
  <si>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</si>
  <si>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</si>
  <si>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</si>
  <si>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</si>
  <si>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</si>
  <si>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</si>
  <si>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</si>
  <si>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</si>
  <si>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</si>
  <si>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</si>
  <si>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</si>
  <si>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</si>
  <si>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</si>
  <si>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</si>
  <si>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</si>
  <si>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</si>
  <si>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</si>
  <si>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</si>
  <si>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</si>
  <si>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</si>
  <si>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</si>
  <si>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</si>
  <si>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</si>
  <si>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</si>
  <si>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</si>
  <si>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</si>
  <si>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</si>
  <si>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</si>
  <si>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</si>
  <si>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</si>
  <si>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</si>
  <si>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</si>
  <si>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</si>
  <si>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</si>
  <si>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</si>
  <si>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</si>
  <si>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</si>
  <si>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</si>
  <si>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</si>
  <si>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</si>
  <si>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</si>
  <si>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</si>
  <si>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</si>
  <si>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</si>
  <si>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</si>
  <si>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</si>
  <si>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</si>
  <si>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</si>
  <si>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</si>
  <si>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</si>
  <si>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</si>
  <si>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</si>
  <si>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</si>
  <si>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</si>
  <si>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</si>
  <si>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</si>
  <si>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</si>
  <si>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</si>
  <si>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</si>
  <si>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</si>
  <si>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</si>
  <si>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</si>
  <si>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</si>
  <si>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</si>
  <si>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</si>
  <si>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</si>
  <si>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</si>
  <si>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</si>
  <si>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</si>
  <si>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</si>
  <si>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</si>
  <si>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</si>
  <si>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</si>
  <si>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</si>
  <si>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</si>
  <si>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</si>
  <si>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</si>
  <si>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</si>
  <si>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</si>
  <si>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</si>
  <si>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</si>
  <si>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</si>
  <si>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</si>
  <si>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</si>
  <si>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</si>
  <si>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</si>
  <si>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</si>
  <si>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</si>
  <si>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</si>
  <si>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</si>
  <si>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</si>
  <si>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</si>
  <si>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</si>
  <si>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</si>
  <si>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</si>
  <si>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</si>
  <si>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</si>
  <si>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</si>
  <si>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</si>
  <si>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</si>
  <si>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</si>
  <si>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</si>
  <si>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</si>
  <si>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</si>
  <si>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</si>
  <si>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</si>
  <si>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</si>
  <si>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</si>
  <si>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</si>
  <si>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</si>
  <si>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</si>
  <si>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</si>
  <si>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</si>
  <si>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</si>
  <si>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</si>
  <si>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</si>
  <si>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</si>
  <si>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</si>
  <si>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</si>
  <si>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</si>
  <si>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</si>
  <si>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</si>
  <si>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</si>
  <si>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</si>
  <si>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</si>
  <si>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</si>
  <si>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</si>
  <si>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</si>
  <si>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</si>
  <si>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</si>
  <si>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</si>
  <si>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</si>
  <si>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</si>
  <si>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</si>
  <si>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</si>
  <si>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</si>
  <si>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</si>
  <si>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</si>
  <si>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</si>
  <si>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</si>
  <si>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</si>
  <si>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</si>
  <si>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</si>
  <si>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</si>
  <si>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</si>
  <si>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</si>
  <si>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</si>
  <si>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</si>
  <si>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</si>
  <si>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</si>
  <si>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</si>
  <si>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</si>
  <si>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</si>
  <si>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</si>
  <si>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</si>
  <si>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</si>
  <si>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</si>
  <si>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</si>
  <si>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</si>
  <si>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</si>
  <si>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</si>
  <si>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</si>
  <si>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</si>
  <si>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</si>
  <si>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</si>
  <si>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</si>
  <si>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</si>
  <si>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</si>
  <si>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</si>
  <si>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</si>
  <si>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</si>
  <si>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</si>
  <si>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</si>
  <si>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</si>
  <si>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</si>
  <si>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</si>
  <si>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</si>
  <si>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</si>
  <si>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</si>
  <si>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</si>
  <si>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</si>
  <si>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</si>
  <si>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</si>
  <si>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</si>
  <si>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</si>
  <si>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</si>
  <si>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</si>
  <si>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</si>
  <si>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</si>
  <si>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</si>
  <si>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</si>
  <si>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</si>
  <si>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</si>
  <si>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</si>
  <si>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</si>
  <si>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</si>
  <si>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</si>
  <si>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</si>
  <si>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</si>
  <si>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</si>
  <si>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</si>
  <si>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</si>
  <si>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</si>
  <si>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</si>
  <si>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</si>
  <si>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</si>
  <si>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</si>
  <si>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</si>
  <si>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</si>
  <si>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</si>
  <si>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</si>
  <si>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</si>
  <si>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</si>
  <si>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</si>
  <si>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</si>
  <si>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</si>
  <si>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</si>
  <si>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</si>
  <si>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</si>
  <si>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</si>
  <si>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</si>
  <si>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</si>
  <si>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</si>
  <si>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</si>
  <si>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</si>
  <si>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</si>
  <si>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</si>
  <si>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</si>
  <si>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</si>
  <si>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</si>
  <si>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</si>
  <si>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</si>
  <si>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</si>
  <si>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</si>
  <si>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</si>
  <si>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</si>
  <si>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</si>
  <si>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</si>
  <si>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</si>
  <si>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</si>
  <si>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</si>
  <si>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</si>
  <si>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</si>
  <si>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</si>
  <si>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</si>
  <si>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</si>
  <si>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</si>
  <si>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</si>
  <si>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</si>
  <si>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</si>
  <si>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</si>
  <si>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</si>
  <si>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</si>
  <si>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</si>
  <si>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</si>
  <si>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</si>
  <si>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</si>
  <si>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</si>
  <si>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</si>
  <si>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</si>
  <si>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</si>
  <si>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</si>
  <si>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</si>
  <si>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</si>
  <si>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</si>
  <si>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</si>
  <si>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</si>
  <si>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</si>
  <si>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</si>
  <si>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</si>
  <si>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</si>
  <si>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</si>
  <si>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</si>
  <si>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</si>
  <si>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</si>
  <si>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</si>
  <si>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</si>
  <si>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</si>
  <si>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</si>
  <si>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</si>
  <si>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</si>
  <si>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</si>
  <si>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</si>
  <si>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</si>
  <si>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</si>
  <si>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</si>
  <si>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</si>
  <si>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</si>
  <si>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</si>
  <si>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</si>
  <si>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</si>
  <si>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</si>
  <si>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</si>
  <si>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</si>
  <si>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</si>
  <si>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</si>
  <si>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</si>
  <si>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</si>
  <si>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</si>
  <si>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</si>
  <si>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</si>
  <si>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</si>
  <si>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</si>
  <si>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</si>
  <si>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</si>
  <si>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</si>
  <si>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</si>
  <si>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</si>
  <si>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</si>
  <si>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</si>
  <si>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</si>
  <si>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</si>
  <si>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</si>
  <si>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</si>
  <si>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</si>
  <si>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</si>
  <si>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</si>
  <si>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</si>
  <si>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</si>
  <si>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</si>
  <si>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</si>
  <si>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</si>
  <si>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</si>
  <si>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</si>
  <si>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</si>
  <si>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</si>
  <si>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</si>
  <si>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</si>
  <si>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</si>
  <si>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</si>
  <si>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</si>
  <si>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</si>
  <si>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</si>
  <si>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</si>
  <si>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</si>
  <si>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</si>
  <si>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</si>
  <si>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</si>
  <si>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</si>
  <si>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</si>
  <si>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</si>
  <si>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</si>
  <si>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</si>
  <si>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</si>
  <si>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</si>
  <si>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</si>
  <si>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</si>
  <si>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</si>
  <si>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</si>
  <si>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</si>
  <si>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</si>
  <si>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</si>
  <si>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</si>
  <si>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</si>
  <si>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</si>
  <si>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</si>
  <si>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</si>
  <si>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</si>
  <si>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</si>
  <si>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</si>
  <si>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</si>
  <si>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</si>
  <si>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</si>
  <si>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</si>
  <si>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</si>
  <si>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</si>
  <si>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</si>
  <si>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</si>
  <si>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</si>
  <si>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</si>
  <si>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</si>
  <si>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</si>
  <si>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</si>
  <si>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</si>
  <si>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</si>
  <si>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</si>
  <si>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</si>
  <si>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</si>
  <si>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</si>
  <si>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</si>
  <si>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</si>
  <si>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</si>
  <si>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</si>
  <si>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</si>
  <si>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</si>
  <si>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</si>
  <si>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</si>
  <si>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</si>
  <si>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</si>
  <si>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</si>
  <si>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</si>
  <si>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</si>
  <si>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</si>
  <si>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</si>
  <si>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</si>
  <si>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</si>
  <si>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</si>
  <si>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</si>
  <si>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</si>
  <si>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</si>
  <si>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</si>
  <si>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</si>
  <si>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</si>
  <si>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</si>
  <si>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</si>
  <si>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</si>
  <si>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</si>
  <si>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</si>
  <si>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</si>
  <si>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</si>
  <si>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</si>
  <si>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</si>
  <si>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</si>
  <si>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</si>
  <si>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</si>
  <si>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</si>
  <si>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</si>
  <si>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</si>
  <si>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</si>
  <si>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</si>
  <si>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</si>
  <si>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</si>
  <si>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</si>
  <si>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</si>
  <si>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</si>
  <si>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</si>
  <si>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</si>
  <si>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</si>
  <si>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</si>
  <si>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</si>
  <si>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</si>
  <si>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</si>
  <si>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</si>
  <si>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</si>
  <si>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</si>
  <si>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</si>
  <si>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</si>
  <si>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</si>
  <si>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</si>
  <si>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</si>
  <si>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</si>
  <si>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</si>
  <si>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</si>
  <si>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</si>
  <si>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</si>
  <si>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</si>
  <si>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</si>
  <si>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</si>
  <si>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</si>
  <si>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</si>
  <si>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</si>
  <si>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</si>
  <si>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</si>
  <si>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</si>
  <si>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</si>
  <si>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</si>
  <si>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</si>
  <si>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</si>
  <si>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</si>
  <si>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</si>
  <si>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</si>
  <si>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</si>
  <si>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</si>
  <si>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</si>
  <si>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</si>
  <si>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</si>
  <si>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</si>
  <si>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</si>
  <si>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</si>
  <si>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</si>
  <si>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</si>
  <si>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</si>
  <si>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</si>
  <si>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</si>
  <si>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</si>
  <si>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</si>
  <si>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</si>
  <si>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</si>
  <si>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</si>
  <si>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</si>
  <si>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</si>
  <si>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</si>
  <si>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</si>
  <si>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</si>
  <si>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</si>
  <si>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</si>
  <si>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</si>
  <si>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</si>
  <si>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</si>
  <si>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</si>
  <si>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</si>
  <si>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</si>
  <si>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</si>
  <si>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</si>
  <si>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</si>
  <si>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</si>
  <si>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</si>
  <si>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</si>
  <si>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</si>
  <si>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</si>
  <si>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</si>
  <si>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</si>
  <si>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</si>
  <si>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</si>
  <si>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</si>
  <si>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</si>
  <si>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</si>
  <si>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</si>
  <si>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</si>
  <si>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</si>
  <si>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</si>
  <si>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</si>
  <si>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</si>
  <si>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</si>
  <si>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</si>
  <si>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</si>
  <si>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</si>
  <si>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</si>
  <si>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</si>
  <si>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</si>
  <si>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</si>
  <si>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</si>
  <si>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</si>
  <si>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</si>
  <si>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</si>
  <si>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</si>
  <si>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</si>
  <si>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</si>
  <si>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</si>
  <si>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</si>
  <si>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</si>
  <si>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</si>
  <si>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</si>
  <si>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</si>
  <si>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</si>
  <si>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</si>
  <si>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</si>
  <si>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</si>
  <si>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</si>
  <si>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</si>
  <si>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</si>
  <si>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</si>
  <si>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</si>
  <si>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</si>
  <si>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</si>
  <si>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</si>
  <si>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</si>
  <si>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</si>
  <si>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</si>
  <si>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</si>
  <si>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</si>
  <si>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</si>
  <si>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</si>
  <si>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</si>
  <si>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</si>
  <si>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</si>
  <si>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</si>
  <si>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</si>
  <si>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</si>
  <si>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</si>
  <si>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</si>
  <si>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</si>
  <si>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</si>
  <si>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</si>
  <si>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</si>
  <si>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</si>
  <si>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</si>
  <si>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</si>
  <si>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</si>
  <si>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</si>
  <si>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</si>
  <si>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</si>
  <si>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</si>
  <si>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</si>
  <si>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</si>
  <si>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</si>
  <si>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</si>
  <si>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</si>
  <si>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</si>
  <si>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</si>
  <si>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</si>
  <si>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</si>
  <si>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</si>
  <si>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</si>
  <si>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</si>
  <si>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</si>
  <si>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</si>
  <si>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</si>
  <si>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</si>
  <si>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</si>
  <si>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</si>
  <si>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</si>
  <si>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</si>
  <si>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</si>
  <si>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</si>
  <si>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</si>
  <si>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</si>
  <si>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</si>
  <si>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</si>
  <si>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</si>
  <si>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</si>
  <si>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</si>
  <si>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</si>
  <si>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</si>
  <si>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</si>
  <si>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</si>
  <si>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</si>
  <si>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</si>
  <si>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</si>
  <si>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</si>
  <si>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</si>
  <si>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</si>
  <si>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</si>
  <si>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</si>
  <si>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</si>
  <si>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</si>
  <si>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</si>
  <si>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</si>
  <si>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</si>
  <si>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</si>
  <si>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</si>
  <si>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</si>
  <si>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</si>
  <si>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</si>
  <si>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</si>
  <si>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</si>
  <si>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</si>
  <si>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</si>
  <si>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</si>
  <si>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</si>
  <si>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</si>
  <si>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</si>
  <si>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</si>
  <si>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</si>
  <si>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</si>
  <si>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</si>
  <si>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</si>
  <si>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</si>
  <si>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</si>
  <si>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</si>
  <si>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</si>
  <si>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</si>
  <si>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</si>
  <si>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</si>
  <si>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</si>
  <si>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</si>
  <si>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</si>
  <si>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</si>
  <si>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</si>
  <si>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</si>
  <si>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</si>
  <si>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</si>
  <si>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</si>
  <si>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</si>
  <si>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</si>
  <si>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</si>
  <si>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</si>
  <si>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</si>
  <si>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</si>
  <si>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</si>
  <si>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</si>
  <si>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</si>
  <si>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</si>
  <si>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</si>
  <si>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</si>
  <si>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</si>
  <si>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</si>
  <si>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</si>
  <si>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</si>
  <si>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</si>
  <si>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</si>
  <si>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</si>
  <si>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</si>
  <si>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</si>
  <si>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</si>
  <si>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</si>
  <si>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</si>
  <si>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</si>
  <si>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</si>
  <si>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</si>
  <si>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</si>
  <si>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</si>
  <si>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</si>
  <si>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</si>
  <si>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</si>
  <si>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</si>
  <si>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</si>
  <si>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</si>
  <si>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</si>
  <si>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</si>
  <si>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</si>
  <si>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</si>
  <si>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</si>
  <si>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</si>
  <si>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</si>
  <si>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</si>
  <si>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</si>
  <si>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</si>
  <si>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</si>
  <si>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</si>
  <si>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</si>
  <si>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</si>
  <si>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</si>
  <si>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</si>
  <si>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</si>
  <si>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</si>
  <si>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</si>
  <si>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</si>
  <si>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</si>
  <si>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</si>
  <si>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</si>
  <si>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</si>
  <si>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</si>
  <si>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</si>
  <si>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</si>
  <si>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</si>
  <si>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</si>
  <si>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</si>
  <si>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</si>
  <si>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</si>
  <si>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</si>
  <si>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</si>
  <si>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</si>
  <si>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</si>
  <si>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</si>
  <si>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</si>
  <si>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</si>
  <si>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</si>
  <si>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</si>
  <si>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</si>
  <si>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</si>
  <si>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</si>
  <si>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</si>
  <si>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</si>
  <si>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</si>
  <si>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</si>
  <si>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</si>
  <si>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</si>
  <si>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</si>
  <si>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</si>
  <si>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</si>
  <si>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</si>
  <si>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</si>
  <si>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</si>
  <si>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</si>
  <si>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</si>
  <si>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</si>
  <si>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</si>
  <si>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</si>
  <si>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</si>
  <si>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</si>
  <si>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</si>
  <si>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</si>
  <si>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</si>
  <si>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</si>
  <si>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</si>
  <si>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</si>
  <si>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</si>
  <si>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</si>
  <si>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</si>
  <si>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</si>
  <si>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</si>
  <si>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</si>
  <si>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</si>
  <si>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</si>
  <si>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</si>
  <si>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</si>
  <si>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</si>
  <si>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</si>
  <si>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</si>
  <si>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</si>
  <si>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</si>
  <si>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</si>
  <si>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</si>
  <si>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</si>
  <si>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</si>
  <si>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</si>
  <si>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</si>
  <si>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</si>
  <si>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</si>
  <si>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</si>
  <si>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</si>
  <si>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</si>
  <si>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</si>
  <si>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</si>
  <si>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</si>
  <si>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</si>
  <si>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</si>
  <si>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</si>
  <si>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</si>
  <si>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</si>
  <si>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</si>
  <si>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</si>
  <si>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</si>
  <si>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</si>
  <si>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</si>
  <si>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</si>
  <si>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</si>
  <si>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</si>
  <si>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</si>
  <si>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</si>
  <si>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</si>
  <si>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</si>
  <si>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</si>
  <si>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</si>
  <si>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</si>
  <si>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</si>
  <si>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</si>
  <si>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</si>
  <si>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</si>
  <si>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</si>
  <si>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</si>
  <si>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</si>
  <si>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</si>
  <si>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</si>
  <si>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</si>
  <si>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</si>
  <si>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</si>
  <si>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</si>
  <si>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</si>
  <si>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</si>
  <si>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</si>
  <si>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</si>
  <si>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</si>
  <si>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</si>
  <si>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</si>
  <si>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</si>
  <si>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</si>
  <si>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</si>
  <si>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</si>
  <si>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</si>
  <si>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</si>
  <si>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</si>
  <si>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</si>
  <si>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</si>
  <si>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</si>
  <si>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</si>
  <si>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</si>
  <si>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</si>
  <si>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</si>
  <si>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</si>
  <si>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</si>
  <si>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</si>
  <si>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</si>
  <si>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</si>
  <si>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</si>
  <si>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</si>
  <si>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</si>
  <si>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</si>
  <si>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</si>
  <si>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</si>
  <si>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</si>
  <si>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</si>
  <si>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</si>
  <si>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</si>
  <si>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</si>
  <si>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</si>
  <si>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</si>
  <si>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</si>
  <si>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</si>
  <si>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</si>
  <si>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</si>
  <si>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</si>
  <si>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</si>
  <si>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</si>
  <si>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</si>
  <si>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</si>
  <si>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</si>
  <si>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</si>
  <si>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</si>
  <si>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</si>
  <si>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</si>
  <si>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</si>
  <si>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</si>
  <si>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</si>
  <si>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</si>
  <si>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</si>
  <si>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</si>
  <si>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</si>
  <si>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</si>
  <si>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</si>
  <si>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</si>
  <si>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</si>
  <si>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</si>
  <si>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</si>
  <si>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</si>
  <si>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</si>
  <si>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</si>
  <si>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</si>
  <si>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</si>
  <si>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</si>
  <si>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</si>
  <si>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</si>
  <si>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</si>
  <si>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</si>
  <si>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</si>
  <si>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</si>
  <si>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</si>
  <si>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</si>
  <si>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</si>
  <si>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</si>
  <si>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</si>
  <si>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</si>
  <si>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</si>
  <si>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</si>
  <si>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</si>
  <si>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</si>
  <si>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</si>
  <si>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</si>
  <si>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</si>
  <si>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</si>
  <si>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</si>
  <si>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</si>
  <si>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</si>
  <si>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</si>
  <si>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</si>
  <si>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</si>
  <si>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</si>
  <si>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</si>
  <si>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</si>
  <si>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</si>
  <si>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</si>
  <si>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</si>
  <si>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</si>
  <si>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</si>
  <si>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</si>
  <si>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</si>
  <si>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</si>
  <si>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</si>
  <si>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</si>
  <si>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</si>
  <si>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</si>
  <si>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</si>
  <si>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</si>
  <si>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</si>
  <si>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</si>
  <si>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</si>
  <si>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</si>
  <si>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</si>
  <si>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</si>
  <si>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</si>
  <si>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</si>
  <si>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</si>
  <si>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</si>
  <si>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</si>
  <si>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</si>
  <si>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</si>
  <si>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</si>
  <si>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</si>
  <si>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</si>
  <si>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</si>
  <si>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</si>
  <si>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</si>
  <si>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</si>
  <si>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</si>
  <si>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</si>
  <si>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</si>
  <si>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</si>
  <si>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</si>
  <si>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</si>
  <si>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</si>
  <si>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</si>
  <si>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</si>
  <si>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</si>
  <si>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</si>
  <si>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</si>
  <si>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</si>
  <si>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</si>
  <si>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</si>
  <si>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</si>
  <si>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</si>
  <si>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</si>
  <si>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</si>
  <si>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</si>
  <si>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</si>
  <si>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</si>
  <si>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</si>
  <si>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</si>
  <si>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</si>
  <si>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</si>
  <si>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</si>
  <si>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</si>
  <si>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</si>
  <si>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</si>
  <si>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</si>
  <si>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</si>
  <si>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</si>
  <si>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</si>
  <si>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</si>
  <si>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</si>
  <si>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</si>
  <si>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</si>
  <si>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</si>
  <si>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</si>
  <si>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</si>
  <si>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</si>
  <si>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</si>
  <si>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</si>
  <si>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</si>
  <si>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</si>
  <si>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</si>
  <si>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</si>
  <si>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</si>
  <si>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</si>
  <si>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</si>
  <si>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</si>
  <si>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</si>
  <si>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</si>
  <si>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</si>
  <si>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</si>
  <si>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</si>
  <si>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</si>
  <si>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</si>
  <si>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</si>
  <si>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</si>
  <si>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</si>
  <si>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</si>
  <si>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</si>
  <si>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</si>
  <si>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</si>
  <si>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</si>
  <si>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</si>
  <si>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</si>
  <si>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</si>
  <si>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</si>
  <si>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</si>
  <si>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</si>
  <si>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</si>
  <si>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</si>
  <si>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</si>
  <si>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</si>
  <si>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</si>
  <si>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</si>
  <si>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</si>
  <si>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</si>
  <si>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</si>
  <si>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</si>
  <si>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</si>
  <si>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</si>
  <si>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</si>
  <si>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</si>
  <si>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</si>
  <si>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</si>
  <si>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</si>
  <si>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</si>
  <si>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</si>
  <si>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</si>
  <si>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</si>
  <si>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</si>
  <si>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</si>
  <si>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</si>
  <si>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</si>
  <si>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</si>
  <si>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</si>
  <si>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</si>
  <si>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</si>
  <si>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</si>
  <si>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</si>
  <si>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</si>
  <si>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</si>
  <si>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</si>
  <si>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</si>
  <si>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</si>
  <si>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</si>
  <si>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</si>
  <si>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</si>
  <si>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</si>
  <si>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</si>
  <si>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</si>
  <si>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</si>
  <si>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</si>
  <si>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</si>
  <si>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</si>
  <si>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</si>
  <si>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</si>
  <si>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</si>
  <si>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</si>
  <si>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</si>
  <si>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</si>
  <si>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</si>
  <si>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</si>
  <si>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</si>
  <si>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</si>
  <si>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</si>
  <si>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</si>
  <si>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</si>
  <si>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</si>
  <si>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</si>
  <si>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</si>
  <si>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</si>
  <si>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</si>
  <si>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</si>
  <si>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</si>
  <si>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</si>
  <si>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</si>
  <si>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</si>
  <si>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</si>
  <si>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</si>
  <si>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</si>
  <si>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</si>
  <si>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</si>
  <si>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</si>
  <si>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</si>
  <si>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</si>
  <si>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</si>
  <si>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</si>
  <si>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</si>
  <si>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</si>
  <si>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</si>
  <si>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</si>
  <si>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</si>
  <si>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</si>
  <si>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</si>
  <si>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</si>
  <si>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</si>
  <si>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</si>
  <si>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</si>
  <si>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</si>
  <si>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</si>
  <si>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</si>
  <si>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</si>
  <si>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</si>
  <si>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</si>
  <si>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</si>
  <si>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</si>
  <si>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</si>
  <si>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</si>
  <si>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</si>
  <si>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</si>
  <si>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</si>
  <si>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</si>
  <si>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</si>
  <si>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</si>
  <si>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</si>
  <si>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</si>
  <si>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</si>
  <si>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</si>
  <si>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</si>
  <si>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</si>
  <si>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</si>
  <si>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</si>
  <si>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</si>
  <si>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</si>
  <si>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</si>
  <si>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</si>
  <si>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</si>
  <si>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</si>
  <si>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</si>
  <si>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</si>
  <si>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</si>
  <si>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</si>
  <si>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</si>
  <si>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</si>
  <si>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</si>
  <si>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</si>
  <si>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</si>
  <si>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</si>
  <si>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</si>
  <si>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</si>
  <si>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</si>
  <si>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</si>
  <si>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</si>
  <si>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</si>
  <si>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</si>
  <si>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</si>
  <si>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</si>
  <si>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</si>
  <si>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</si>
  <si>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</si>
  <si>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</si>
  <si>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</si>
  <si>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</si>
  <si>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</si>
  <si>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</si>
  <si>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</si>
  <si>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</si>
  <si>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</si>
  <si>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</si>
  <si>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</si>
  <si>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</si>
  <si>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</si>
  <si>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</si>
  <si>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</si>
  <si>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</si>
  <si>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</si>
  <si>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</si>
  <si>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</si>
  <si>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</si>
  <si>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</si>
  <si>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</si>
  <si>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</si>
  <si>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</si>
  <si>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</si>
  <si>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</si>
  <si>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</si>
  <si>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</si>
  <si>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</si>
  <si>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</si>
  <si>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</si>
  <si>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</si>
  <si>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</si>
  <si>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</si>
  <si>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</si>
  <si>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</si>
  <si>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</si>
  <si>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</si>
  <si>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</si>
  <si>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</si>
  <si>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</si>
  <si>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</si>
  <si>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</si>
  <si>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</si>
  <si>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</si>
  <si>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</si>
  <si>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</si>
  <si>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</si>
  <si>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</si>
  <si>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</si>
  <si>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</si>
  <si>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</si>
  <si>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</si>
  <si>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</si>
  <si>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</si>
  <si>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</si>
  <si>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</si>
  <si>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</si>
  <si>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</si>
  <si>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</si>
  <si>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</si>
  <si>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</si>
  <si>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</si>
  <si>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</si>
  <si>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</si>
  <si>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</si>
  <si>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</si>
  <si>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</si>
  <si>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</si>
  <si>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</si>
  <si>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</si>
  <si>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</si>
  <si>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</si>
  <si>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</si>
  <si>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</si>
  <si>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</si>
  <si>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</si>
  <si>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</si>
  <si>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</si>
  <si>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</si>
  <si>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</si>
  <si>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</si>
  <si>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</si>
  <si>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</si>
  <si>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</si>
  <si>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</si>
  <si>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</si>
  <si>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</si>
  <si>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</si>
  <si>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</si>
  <si>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</si>
  <si>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</si>
  <si>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</si>
  <si>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</si>
  <si>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</si>
  <si>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</si>
  <si>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</si>
  <si>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</si>
  <si>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</si>
  <si>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</si>
  <si>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</si>
  <si>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</si>
  <si>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</si>
  <si>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</si>
  <si>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</si>
  <si>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</si>
  <si>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</si>
  <si>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</si>
  <si>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</si>
  <si>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</si>
  <si>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</si>
  <si>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</si>
  <si>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</si>
  <si>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</si>
  <si>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</si>
  <si>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</si>
  <si>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</si>
  <si>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</si>
  <si>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</si>
  <si>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</si>
  <si>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</si>
  <si>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</si>
  <si>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</si>
  <si>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</si>
  <si>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</si>
  <si>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</si>
  <si>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</si>
  <si>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</si>
  <si>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</si>
  <si>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</si>
  <si>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</si>
  <si>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</si>
  <si>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</si>
  <si>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</si>
  <si>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</si>
  <si>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</si>
  <si>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</si>
  <si>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</si>
  <si>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</si>
  <si>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</si>
  <si>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</si>
  <si>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</si>
  <si>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</si>
  <si>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</si>
  <si>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</si>
  <si>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</si>
  <si>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</si>
  <si>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</si>
  <si>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</si>
  <si>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</si>
  <si>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</si>
  <si>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</si>
  <si>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</si>
  <si>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</si>
  <si>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</si>
  <si>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</si>
  <si>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</si>
  <si>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</si>
  <si>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</si>
  <si>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</si>
  <si>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</si>
  <si>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</si>
  <si>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</si>
  <si>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</si>
  <si>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</si>
  <si>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</si>
  <si>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</si>
  <si>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</si>
  <si>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</si>
  <si>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</si>
  <si>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</si>
  <si>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</si>
  <si>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</si>
  <si>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</si>
  <si>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</si>
  <si>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</si>
  <si>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</si>
  <si>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</si>
  <si>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</si>
  <si>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</si>
  <si>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</si>
  <si>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</si>
  <si>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</si>
  <si>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</si>
  <si>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</si>
  <si>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</si>
  <si>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</si>
  <si>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</si>
  <si>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</si>
  <si>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</si>
  <si>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</si>
  <si>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</si>
  <si>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</si>
  <si>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</si>
  <si>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</si>
  <si>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</si>
  <si>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</si>
  <si>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</si>
  <si>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</si>
  <si>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</si>
  <si>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</si>
  <si>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</si>
  <si>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</si>
  <si>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</si>
  <si>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</si>
  <si>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</si>
  <si>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</si>
  <si>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</si>
  <si>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</si>
  <si>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</si>
  <si>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</si>
  <si>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</si>
  <si>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</si>
  <si>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</si>
  <si>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</si>
  <si>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</si>
  <si>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</si>
  <si>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</si>
  <si>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</si>
  <si>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</si>
  <si>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</si>
  <si>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</si>
  <si>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</si>
  <si>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</si>
  <si>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</si>
  <si>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</si>
  <si>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</si>
  <si>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</si>
  <si>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</si>
  <si>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</si>
  <si>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</si>
  <si>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</si>
  <si>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</si>
  <si>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</si>
  <si>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</si>
  <si>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</si>
  <si>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</si>
  <si>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</si>
  <si>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</si>
  <si>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</si>
  <si>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</si>
  <si>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</si>
  <si>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</si>
  <si>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</si>
  <si>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</si>
  <si>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</si>
  <si>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</si>
  <si>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</si>
  <si>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</si>
  <si>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</si>
  <si>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</si>
  <si>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</si>
  <si>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</si>
  <si>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</si>
  <si>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</si>
  <si>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</si>
  <si>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</si>
  <si>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</si>
  <si>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</si>
  <si>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</si>
  <si>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</si>
  <si>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</si>
  <si>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</si>
  <si>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</si>
  <si>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</si>
  <si>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</si>
  <si>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</si>
  <si>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</si>
  <si>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</si>
  <si>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</si>
  <si>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</si>
  <si>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</si>
  <si>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</si>
  <si>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</si>
  <si>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</si>
  <si>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</si>
  <si>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</si>
  <si>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</si>
  <si>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</si>
  <si>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</si>
  <si>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</si>
  <si>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</si>
  <si>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</si>
  <si>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</si>
  <si>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</si>
  <si>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</si>
  <si>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</si>
  <si>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</si>
  <si>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</si>
  <si>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</si>
  <si>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</si>
  <si>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</si>
  <si>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</si>
  <si>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</si>
  <si>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</si>
  <si>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</si>
  <si>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</si>
  <si>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</si>
  <si>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</si>
  <si>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</si>
  <si>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</si>
  <si>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</si>
  <si>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</si>
  <si>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</si>
  <si>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</si>
  <si>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</si>
  <si>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</si>
  <si>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</si>
  <si>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</si>
  <si>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</si>
  <si>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</si>
  <si>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</si>
  <si>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</si>
  <si>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</si>
  <si>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</si>
  <si>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</si>
  <si>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</si>
  <si>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</si>
  <si>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</si>
  <si>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</si>
  <si>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</si>
  <si>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</si>
  <si>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</si>
  <si>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</si>
  <si>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</si>
  <si>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</si>
  <si>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</si>
  <si>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</si>
  <si>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</si>
  <si>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</si>
  <si>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</si>
  <si>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</si>
  <si>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</si>
  <si>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</si>
  <si>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</si>
  <si>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</si>
  <si>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</si>
  <si>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</si>
  <si>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</si>
  <si>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</si>
  <si>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</si>
  <si>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</si>
  <si>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</si>
  <si>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</si>
  <si>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</si>
  <si>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</si>
  <si>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</si>
  <si>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</si>
  <si>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</si>
  <si>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</si>
  <si>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</si>
  <si>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</si>
  <si>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</si>
  <si>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</si>
  <si>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</si>
  <si>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</si>
  <si>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</si>
  <si>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</si>
  <si>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</si>
  <si>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</si>
  <si>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</si>
  <si>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</si>
  <si>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</si>
  <si>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</si>
  <si>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</si>
  <si>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</si>
  <si>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</si>
  <si>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</si>
  <si>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</si>
  <si>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</si>
  <si>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</si>
  <si>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</si>
  <si>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</si>
  <si>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</si>
  <si>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</si>
  <si>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</si>
  <si>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</si>
  <si>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</si>
  <si>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</si>
  <si>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</si>
  <si>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</si>
  <si>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</si>
  <si>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</si>
  <si>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</si>
  <si>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</si>
  <si>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</si>
  <si>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</si>
  <si>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</si>
  <si>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</si>
  <si>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</si>
  <si>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</si>
  <si>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</si>
  <si>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</si>
  <si>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</si>
  <si>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</si>
  <si>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</si>
  <si>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</si>
  <si>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</si>
  <si>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</si>
  <si>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</si>
  <si>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</si>
  <si>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</si>
  <si>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</si>
  <si>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</si>
  <si>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</si>
  <si>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</si>
  <si>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</si>
  <si>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</si>
  <si>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</si>
  <si>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</si>
  <si>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</si>
  <si>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</si>
  <si>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</si>
  <si>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</si>
  <si>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</si>
  <si>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</si>
  <si>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</si>
  <si>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</si>
  <si>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</si>
  <si>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</si>
  <si>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</si>
  <si>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</si>
  <si>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</si>
  <si>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</si>
  <si>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</si>
  <si>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</si>
  <si>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</si>
  <si>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</si>
  <si>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</si>
  <si>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</si>
  <si>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</si>
  <si>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</si>
  <si>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</si>
  <si>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</si>
  <si>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</si>
  <si>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</si>
  <si>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</si>
  <si>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</si>
  <si>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</si>
  <si>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</si>
  <si>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</si>
  <si>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</si>
  <si>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</si>
  <si>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</si>
  <si>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</si>
  <si>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</si>
  <si>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</si>
  <si>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</si>
  <si>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</si>
  <si>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</si>
  <si>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</si>
  <si>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</si>
  <si>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</si>
  <si>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</si>
  <si>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</si>
  <si>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</si>
  <si>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</si>
  <si>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</si>
  <si>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</si>
  <si>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</si>
  <si>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</si>
  <si>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</si>
  <si>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</si>
  <si>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</si>
  <si>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</si>
  <si>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</si>
  <si>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</si>
  <si>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</si>
  <si>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</si>
  <si>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</si>
  <si>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</si>
  <si>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</si>
  <si>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</si>
  <si>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</si>
  <si>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</si>
  <si>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</si>
  <si>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</si>
  <si>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</si>
  <si>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</si>
  <si>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</si>
  <si>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</si>
  <si>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</si>
  <si>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</si>
  <si>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</si>
  <si>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</si>
  <si>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</si>
  <si>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</si>
  <si>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</si>
  <si>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</si>
  <si>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</si>
  <si>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</si>
  <si>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</si>
  <si>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</si>
  <si>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</si>
  <si>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</si>
  <si>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</si>
  <si>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</si>
  <si>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</si>
  <si>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</si>
  <si>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</si>
  <si>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</si>
  <si>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</si>
  <si>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</si>
  <si>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</si>
  <si>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</si>
  <si>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</si>
  <si>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</si>
  <si>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</si>
  <si>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</si>
  <si>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</si>
  <si>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</si>
  <si>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</si>
  <si>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</si>
  <si>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</si>
  <si>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</si>
  <si>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</si>
  <si>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</si>
  <si>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</si>
  <si>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</si>
  <si>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</si>
  <si>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</si>
  <si>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</si>
  <si>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</si>
  <si>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</si>
  <si>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</si>
  <si>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</si>
  <si>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</si>
  <si>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</si>
  <si>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</si>
  <si>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</si>
  <si>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</si>
  <si>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</si>
  <si>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</si>
  <si>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</si>
  <si>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</si>
  <si>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</si>
  <si>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</si>
  <si>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</si>
  <si>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</si>
  <si>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</si>
  <si>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</si>
  <si>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</si>
  <si>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</si>
  <si>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</si>
  <si>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</si>
  <si>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</si>
  <si>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</si>
  <si>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</si>
  <si>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</si>
  <si>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</si>
  <si>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</si>
  <si>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</si>
  <si>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</si>
  <si>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</si>
  <si>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</si>
  <si>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</si>
  <si>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</si>
  <si>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</si>
  <si>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</si>
  <si>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</si>
  <si>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</si>
  <si>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</si>
  <si>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</si>
  <si>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</si>
  <si>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</si>
  <si>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</si>
  <si>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</si>
  <si>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</si>
  <si>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</si>
  <si>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</si>
  <si>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</si>
  <si>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</si>
  <si>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</si>
  <si>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</si>
  <si>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</si>
  <si>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</si>
  <si>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</si>
  <si>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</si>
  <si>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</si>
  <si>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</si>
  <si>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</si>
  <si>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</si>
  <si>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</si>
  <si>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</si>
  <si>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</si>
  <si>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</si>
  <si>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</si>
  <si>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</si>
  <si>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</si>
  <si>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</si>
  <si>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</si>
  <si>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</si>
  <si>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</si>
  <si>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</si>
  <si>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</si>
  <si>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</si>
  <si>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</si>
  <si>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</si>
  <si>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</si>
  <si>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</si>
  <si>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</si>
  <si>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</si>
  <si>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</si>
  <si>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</si>
  <si>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</si>
  <si>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</si>
  <si>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</si>
  <si>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</si>
  <si>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</si>
  <si>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</si>
  <si>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</si>
  <si>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</si>
  <si>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</si>
  <si>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</si>
  <si>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</si>
  <si>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</si>
  <si>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</si>
  <si>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</si>
  <si>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</si>
  <si>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</si>
  <si>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</si>
  <si>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</si>
  <si>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</si>
  <si>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</si>
  <si>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</si>
  <si>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</si>
  <si>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</si>
  <si>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</si>
  <si>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</si>
  <si>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</si>
  <si>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</si>
  <si>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</si>
  <si>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</si>
  <si>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</si>
  <si>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</si>
  <si>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</si>
  <si>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</si>
  <si>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</si>
  <si>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</si>
  <si>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</si>
  <si>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</si>
  <si>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</si>
  <si>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</si>
  <si>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</si>
  <si>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</si>
  <si>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</si>
  <si>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</si>
  <si>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</si>
  <si>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</si>
  <si>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</si>
  <si>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</si>
  <si>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</si>
  <si>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</si>
  <si>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</si>
  <si>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</si>
  <si>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</si>
  <si>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</si>
  <si>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</si>
  <si>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</si>
  <si>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</si>
  <si>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</si>
  <si>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</si>
  <si>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</si>
  <si>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</si>
  <si>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</si>
  <si>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</si>
  <si>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</si>
  <si>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</si>
  <si>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</si>
  <si>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</si>
  <si>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</si>
  <si>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</si>
  <si>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</si>
  <si>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</si>
  <si>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</si>
  <si>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</si>
  <si>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</si>
  <si>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</si>
  <si>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</si>
  <si>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</si>
  <si>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</si>
  <si>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</si>
  <si>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</si>
  <si>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</si>
  <si>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</si>
  <si>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</si>
  <si>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</si>
  <si>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</si>
  <si>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</si>
  <si>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</si>
  <si>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</si>
  <si>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</si>
  <si>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</si>
  <si>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</si>
  <si>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</si>
  <si>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</si>
  <si>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</si>
  <si>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</si>
  <si>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</si>
  <si>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</si>
  <si>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</si>
  <si>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</si>
  <si>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</si>
  <si>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</si>
  <si>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</si>
  <si>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</si>
  <si>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</si>
  <si>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</si>
  <si>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</si>
  <si>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</si>
  <si>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</si>
  <si>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</si>
  <si>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</si>
  <si>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</si>
  <si>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</si>
  <si>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</si>
  <si>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</si>
  <si>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</si>
  <si>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</si>
  <si>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</si>
  <si>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</si>
  <si>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</si>
  <si>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</si>
  <si>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</si>
  <si>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</si>
  <si>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</si>
  <si>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</si>
  <si>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</si>
  <si>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</si>
  <si>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</si>
  <si>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</si>
  <si>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</si>
  <si>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</si>
  <si>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</si>
  <si>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</si>
  <si>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</si>
  <si>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</si>
  <si>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</si>
  <si>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</si>
  <si>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</si>
  <si>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</si>
  <si>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</si>
  <si>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</si>
  <si>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</si>
  <si>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</si>
  <si>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</si>
  <si>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</si>
  <si>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</si>
  <si>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</si>
  <si>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</si>
  <si>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</si>
  <si>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</si>
  <si>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</si>
  <si>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</si>
  <si>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</si>
  <si>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</si>
  <si>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</si>
  <si>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</si>
  <si>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</si>
  <si>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</si>
  <si>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</si>
  <si>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</si>
  <si>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</si>
  <si>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</si>
  <si>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</si>
  <si>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</si>
  <si>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</si>
  <si>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</si>
  <si>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</si>
  <si>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</si>
  <si>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</si>
  <si>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</si>
  <si>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</si>
  <si>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</si>
  <si>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</si>
  <si>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</si>
  <si>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</si>
  <si>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</si>
  <si>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</si>
  <si>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</si>
  <si>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</si>
  <si>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</si>
  <si>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</si>
  <si>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</si>
  <si>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</si>
  <si>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</si>
  <si>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</si>
  <si>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</si>
  <si>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</si>
  <si>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</si>
  <si>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</si>
  <si>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</si>
  <si>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</si>
  <si>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</si>
  <si>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</si>
  <si>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</si>
  <si>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</si>
  <si>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</si>
  <si>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</si>
  <si>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</si>
  <si>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</si>
  <si>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</si>
  <si>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</si>
  <si>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</si>
  <si>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</si>
  <si>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</si>
  <si>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</si>
  <si>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</si>
  <si>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</si>
  <si>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</si>
  <si>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</si>
  <si>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</si>
  <si>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</si>
  <si>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</si>
  <si>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</si>
  <si>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</si>
  <si>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</si>
  <si>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</si>
  <si>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</si>
  <si>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</si>
  <si>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</si>
  <si>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</si>
  <si>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</si>
  <si>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</si>
  <si>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</si>
  <si>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</si>
  <si>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</si>
  <si>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</si>
  <si>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</si>
  <si>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</si>
  <si>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</si>
  <si>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</si>
  <si>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</si>
  <si>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</si>
  <si>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</si>
  <si>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</si>
  <si>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</si>
  <si>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</si>
  <si>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</si>
  <si>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</si>
  <si>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</si>
  <si>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</si>
  <si>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</si>
  <si>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</si>
  <si>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</si>
  <si>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</si>
  <si>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</si>
  <si>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</si>
  <si>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</si>
  <si>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</si>
  <si>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</si>
  <si>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</si>
  <si>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</si>
  <si>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</si>
  <si>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</si>
  <si>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</si>
  <si>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</si>
  <si>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</si>
  <si>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</si>
  <si>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</si>
  <si>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</si>
  <si>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</si>
  <si>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</si>
  <si>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</si>
  <si>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</si>
  <si>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</si>
  <si>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</si>
  <si>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</si>
  <si>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</si>
  <si>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</si>
  <si>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</si>
  <si>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</si>
  <si>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</si>
  <si>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</si>
  <si>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</si>
  <si>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</si>
  <si>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</si>
  <si>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</si>
  <si>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</si>
  <si>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</si>
  <si>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</si>
  <si>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</si>
  <si>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</si>
  <si>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</si>
  <si>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</si>
  <si>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</si>
  <si>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</si>
  <si>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</si>
  <si>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</si>
  <si>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</si>
  <si>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</si>
  <si>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</si>
  <si>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</si>
  <si>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</si>
  <si>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</si>
  <si>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</si>
  <si>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</si>
  <si>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</si>
  <si>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</si>
  <si>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</si>
  <si>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</si>
  <si>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</si>
  <si>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</si>
  <si>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</si>
  <si>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</si>
  <si>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</si>
  <si>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</si>
  <si>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</si>
  <si>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</si>
  <si>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</si>
  <si>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</si>
  <si>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</si>
  <si>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</si>
  <si>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</si>
  <si>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</si>
  <si>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</si>
  <si>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</si>
  <si>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</si>
  <si>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</si>
  <si>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</si>
  <si>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</si>
  <si>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</si>
  <si>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</si>
  <si>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</si>
  <si>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</si>
  <si>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</si>
  <si>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</si>
  <si>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</si>
  <si>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</si>
  <si>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</si>
  <si>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</si>
  <si>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</si>
  <si>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</si>
  <si>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</si>
  <si>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</si>
  <si>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</si>
  <si>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</si>
  <si>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</si>
  <si>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</si>
  <si>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</si>
  <si>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</si>
  <si>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</si>
  <si>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</si>
  <si>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</si>
  <si>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</si>
  <si>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</si>
  <si>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</si>
  <si>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</si>
  <si>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</si>
  <si>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</si>
  <si>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</si>
  <si>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</si>
  <si>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</si>
  <si>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</si>
  <si>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</si>
  <si>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</si>
  <si>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</si>
  <si>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</si>
  <si>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</si>
  <si>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</si>
  <si>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</si>
  <si>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</si>
  <si>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</si>
  <si>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</si>
  <si>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</si>
  <si>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</si>
  <si>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</si>
  <si>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</si>
  <si>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</si>
  <si>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</si>
  <si>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</si>
  <si>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</si>
  <si>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</si>
  <si>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</si>
  <si>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</si>
  <si>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</si>
  <si>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</si>
  <si>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</si>
  <si>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</si>
  <si>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</si>
  <si>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</si>
  <si>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</si>
  <si>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</si>
  <si>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</si>
  <si>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</si>
  <si>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</si>
  <si>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</si>
  <si>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</si>
  <si>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</si>
  <si>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</si>
  <si>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</si>
  <si>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</si>
  <si>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</si>
  <si>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</si>
  <si>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</si>
  <si>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</si>
  <si>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</si>
  <si>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</si>
  <si>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</si>
  <si>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</si>
  <si>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</si>
  <si>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</si>
  <si>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</si>
  <si>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</si>
  <si>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</si>
  <si>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</si>
  <si>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</si>
  <si>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</si>
  <si>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</si>
  <si>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</si>
  <si>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</si>
  <si>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</si>
  <si>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</si>
  <si>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</si>
  <si>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</si>
  <si>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</si>
  <si>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</si>
  <si>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</si>
  <si>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</si>
  <si>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</si>
  <si>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</si>
  <si>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</si>
  <si>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</si>
  <si>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</si>
  <si>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</si>
  <si>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</si>
  <si>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</si>
  <si>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</si>
  <si>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</si>
  <si>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</si>
  <si>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</si>
  <si>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</si>
  <si>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</si>
  <si>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</si>
  <si>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</si>
  <si>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</si>
  <si>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</si>
  <si>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</si>
  <si>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</si>
  <si>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</si>
  <si>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</si>
  <si>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</si>
  <si>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</si>
  <si>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</si>
  <si>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</si>
  <si>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</si>
  <si>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</si>
  <si>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</si>
  <si>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</si>
  <si>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</si>
  <si>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</si>
  <si>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</si>
  <si>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</si>
  <si>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</si>
  <si>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</si>
  <si>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</si>
  <si>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</si>
  <si>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</si>
  <si>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</si>
  <si>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</si>
  <si>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</si>
  <si>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</si>
  <si>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</si>
  <si>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</si>
  <si>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</si>
  <si>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</si>
  <si>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</si>
  <si>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</si>
  <si>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</si>
  <si>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</si>
  <si>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</si>
  <si>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</si>
  <si>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</si>
  <si>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</si>
  <si>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</si>
  <si>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</si>
  <si>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</si>
  <si>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</si>
  <si>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</si>
  <si>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</si>
  <si>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</si>
  <si>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</si>
  <si>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</si>
  <si>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</si>
  <si>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</si>
  <si>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</si>
  <si>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</si>
  <si>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</si>
  <si>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</si>
  <si>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</si>
  <si>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</si>
  <si>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</si>
  <si>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</si>
  <si>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</si>
  <si>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</si>
  <si>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</si>
  <si>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</si>
  <si>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</si>
  <si>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</si>
  <si>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</si>
  <si>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</si>
  <si>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</si>
  <si>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</si>
  <si>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</si>
  <si>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</si>
  <si>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</si>
  <si>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</si>
  <si>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</si>
  <si>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</si>
  <si>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</si>
  <si>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</si>
  <si>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</si>
  <si>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</si>
  <si>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</si>
  <si>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</si>
  <si>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</si>
  <si>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</si>
  <si>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</si>
  <si>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</si>
  <si>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</si>
  <si>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</si>
  <si>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</si>
  <si>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</si>
  <si>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</si>
  <si>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</si>
  <si>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</si>
  <si>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</si>
  <si>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</si>
  <si>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</si>
  <si>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</si>
  <si>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</si>
  <si>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</si>
  <si>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</si>
  <si>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</si>
  <si>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</si>
  <si>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</si>
  <si>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</si>
  <si>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</si>
  <si>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</si>
  <si>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</si>
  <si>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</si>
  <si>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</si>
  <si>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</si>
  <si>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</si>
  <si>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</si>
  <si>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</si>
  <si>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</si>
  <si>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</si>
  <si>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</si>
  <si>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</si>
  <si>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</si>
  <si>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</si>
  <si>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</si>
  <si>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</si>
  <si>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</si>
  <si>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</si>
  <si>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</si>
  <si>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</si>
  <si>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</si>
  <si>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</si>
  <si>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</si>
  <si>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</si>
  <si>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</si>
  <si>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</si>
  <si>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</si>
  <si>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</si>
  <si>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</si>
  <si>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</si>
  <si>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</si>
  <si>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</si>
  <si>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</si>
  <si>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</si>
  <si>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</si>
  <si>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</si>
  <si>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</si>
  <si>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</si>
  <si>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</si>
  <si>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</si>
  <si>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</si>
  <si>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</si>
  <si>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</si>
  <si>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</si>
  <si>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</si>
  <si>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</si>
  <si>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</si>
  <si>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</si>
  <si>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</si>
  <si>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</si>
  <si>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</si>
  <si>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</si>
  <si>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</si>
  <si>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</si>
  <si>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</si>
  <si>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</si>
  <si>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</si>
  <si>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</si>
  <si>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</si>
  <si>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</si>
  <si>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</si>
  <si>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</si>
  <si>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</si>
  <si>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</si>
  <si>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</si>
  <si>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</si>
  <si>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</si>
  <si>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</si>
  <si>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</si>
  <si>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</si>
  <si>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</si>
  <si>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</si>
  <si>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</si>
  <si>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</si>
  <si>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</si>
  <si>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</si>
  <si>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</si>
  <si>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</si>
  <si>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</si>
  <si>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</si>
  <si>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</si>
  <si>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</si>
  <si>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</si>
  <si>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</si>
  <si>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</si>
  <si>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</si>
  <si>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</si>
  <si>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</si>
  <si>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</si>
  <si>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</si>
  <si>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</si>
  <si>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</si>
  <si>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</si>
  <si>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</si>
  <si>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</si>
  <si>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</si>
  <si>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</si>
  <si>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</si>
  <si>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</si>
  <si>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</si>
  <si>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</si>
  <si>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</si>
  <si>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</si>
  <si>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</si>
  <si>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</si>
  <si>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</si>
  <si>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</si>
  <si>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</si>
  <si>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</si>
  <si>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</si>
  <si>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</si>
  <si>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</si>
  <si>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</si>
  <si>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</si>
  <si>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</si>
  <si>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</si>
  <si>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</si>
  <si>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</si>
  <si>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</si>
  <si>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</si>
  <si>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</si>
  <si>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</si>
  <si>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</si>
  <si>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</si>
  <si>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</si>
  <si>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</si>
  <si>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</si>
  <si>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</si>
  <si>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</si>
  <si>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</si>
  <si>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</si>
  <si>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</si>
  <si>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</si>
  <si>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</si>
  <si>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</si>
  <si>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</si>
  <si>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</si>
  <si>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</si>
  <si>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</si>
  <si>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</si>
  <si>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</si>
  <si>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</si>
  <si>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</si>
  <si>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</si>
  <si>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</si>
  <si>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</si>
  <si>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</si>
  <si>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</si>
  <si>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</si>
  <si>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</si>
  <si>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</si>
  <si>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</si>
  <si>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</si>
  <si>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</si>
  <si>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</si>
  <si>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</si>
  <si>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</si>
  <si>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</si>
  <si>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</si>
  <si>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</si>
  <si>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</si>
  <si>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</si>
  <si>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</si>
  <si>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</si>
  <si>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</si>
  <si>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</si>
  <si>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</si>
  <si>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</si>
  <si>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</si>
  <si>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</si>
  <si>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</si>
  <si>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</si>
  <si>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</si>
  <si>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</si>
  <si>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</si>
  <si>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</si>
  <si>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</si>
  <si>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</si>
  <si>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</si>
  <si>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</si>
  <si>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</si>
  <si>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</si>
  <si>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</si>
  <si>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</si>
  <si>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</si>
  <si>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</si>
  <si>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</si>
  <si>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</si>
  <si>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</si>
  <si>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</si>
  <si>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</si>
  <si>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</si>
  <si>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</si>
  <si>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</si>
  <si>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</si>
  <si>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</si>
  <si>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</si>
  <si>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</si>
  <si>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</si>
  <si>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</si>
  <si>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</si>
  <si>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</si>
  <si>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</si>
  <si>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</si>
  <si>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</si>
  <si>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</si>
  <si>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</si>
  <si>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</si>
  <si>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</si>
  <si>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</si>
  <si>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</si>
  <si>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</si>
  <si>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</si>
  <si>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</si>
  <si>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</si>
  <si>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</si>
  <si>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</si>
  <si>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</si>
  <si>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</si>
  <si>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</si>
  <si>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</si>
  <si>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</si>
  <si>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</si>
  <si>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</si>
  <si>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</si>
  <si>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</si>
  <si>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</si>
  <si>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</si>
  <si>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</si>
  <si>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</si>
  <si>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</si>
  <si>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</si>
  <si>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</si>
  <si>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</si>
  <si>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</si>
  <si>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</si>
  <si>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</si>
  <si>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</si>
  <si>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</si>
  <si>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</si>
  <si>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</si>
  <si>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</si>
  <si>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</si>
  <si>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</si>
  <si>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</si>
  <si>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</si>
  <si>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</si>
  <si>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</si>
  <si>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</si>
  <si>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</si>
  <si>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</si>
  <si>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</si>
  <si>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</si>
  <si>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</si>
  <si>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</si>
  <si>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</si>
  <si>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</si>
  <si>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</si>
  <si>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</si>
  <si>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</si>
  <si>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</si>
  <si>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</si>
  <si>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</si>
  <si>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</si>
  <si>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</si>
  <si>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</si>
  <si>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</si>
  <si>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</si>
  <si>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</si>
  <si>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</si>
  <si>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</si>
  <si>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</si>
  <si>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</si>
  <si>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</si>
  <si>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</si>
  <si>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</si>
  <si>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</si>
  <si>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</si>
  <si>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</si>
  <si>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</si>
  <si>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</si>
  <si>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</si>
  <si>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</si>
  <si>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</si>
  <si>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</si>
  <si>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</si>
  <si>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</si>
  <si>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</si>
  <si>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</si>
  <si>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</si>
  <si>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</si>
  <si>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</si>
  <si>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</si>
  <si>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</si>
  <si>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</si>
  <si>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</si>
  <si>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</si>
  <si>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</si>
  <si>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</si>
  <si>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</si>
  <si>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</si>
  <si>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</si>
  <si>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</si>
  <si>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</si>
  <si>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</si>
  <si>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</si>
  <si>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</si>
  <si>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</si>
  <si>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</si>
  <si>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</si>
  <si>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</si>
  <si>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</si>
  <si>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</si>
  <si>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</si>
  <si>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</si>
  <si>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</si>
  <si>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</si>
  <si>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</si>
  <si>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</si>
  <si>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</si>
  <si>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</si>
  <si>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</si>
  <si>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</si>
  <si>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</si>
  <si>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</si>
  <si>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</si>
  <si>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</si>
  <si>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</si>
  <si>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</si>
  <si>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</si>
  <si>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</si>
  <si>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</si>
  <si>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</si>
  <si>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</si>
  <si>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</si>
  <si>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</si>
  <si>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</si>
  <si>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</si>
  <si>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</si>
  <si>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</si>
  <si>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</si>
  <si>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</si>
  <si>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</si>
  <si>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</si>
  <si>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</si>
  <si>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</si>
  <si>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</si>
  <si>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</si>
  <si>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</si>
  <si>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</si>
  <si>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</si>
  <si>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</si>
  <si>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</si>
  <si>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</si>
  <si>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</si>
  <si>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</si>
  <si>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</si>
  <si>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</si>
  <si>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</si>
  <si>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</si>
  <si>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</si>
  <si>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</si>
  <si>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</si>
  <si>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</si>
  <si>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</si>
  <si>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</si>
  <si>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</si>
  <si>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</si>
  <si>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</si>
  <si>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</si>
  <si>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</si>
  <si>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</si>
  <si>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</si>
  <si>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</si>
  <si>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</si>
  <si>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</si>
  <si>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</si>
  <si>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</si>
  <si>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</si>
  <si>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</si>
  <si>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</si>
  <si>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</si>
  <si>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</si>
  <si>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</si>
  <si>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</si>
  <si>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</si>
  <si>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</si>
  <si>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</si>
  <si>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</si>
  <si>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</si>
  <si>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</si>
  <si>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</si>
  <si>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</si>
  <si>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</si>
  <si>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</si>
  <si>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</si>
  <si>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</si>
  <si>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</si>
  <si>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</si>
  <si>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</si>
  <si>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</si>
  <si>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</si>
  <si>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</si>
  <si>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</si>
  <si>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</si>
  <si>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</si>
  <si>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</si>
  <si>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</si>
  <si>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</si>
  <si>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</si>
  <si>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</si>
  <si>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</si>
  <si>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</si>
  <si>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</si>
  <si>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</si>
  <si>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</si>
  <si>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</si>
  <si>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</si>
  <si>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</si>
  <si>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</si>
  <si>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</si>
  <si>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</si>
  <si>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</si>
  <si>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</si>
  <si>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</si>
  <si>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</si>
  <si>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</si>
  <si>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</si>
  <si>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</si>
  <si>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</si>
  <si>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</si>
  <si>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</si>
  <si>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</si>
  <si>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</si>
  <si>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</si>
  <si>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</si>
  <si>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</si>
  <si>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</si>
  <si>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</si>
  <si>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</si>
  <si>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</si>
  <si>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</si>
  <si>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</si>
  <si>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</si>
  <si>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</si>
  <si>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</si>
  <si>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</si>
  <si>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</si>
  <si>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</si>
  <si>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</si>
  <si>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</si>
  <si>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</si>
  <si>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</si>
  <si>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</si>
  <si>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</si>
  <si>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</si>
  <si>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</si>
  <si>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</si>
  <si>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</si>
  <si>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</si>
  <si>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</si>
  <si>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</si>
  <si>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</si>
  <si>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</si>
  <si>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</si>
  <si>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</si>
  <si>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</si>
  <si>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</si>
  <si>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</si>
  <si>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</si>
  <si>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</si>
  <si>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</si>
  <si>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</si>
  <si>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</si>
  <si>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</si>
  <si>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</si>
  <si>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</si>
  <si>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</si>
  <si>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</si>
  <si>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</si>
  <si>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</si>
  <si>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</si>
  <si>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</si>
  <si>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</si>
  <si>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</si>
  <si>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</si>
  <si>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</si>
  <si>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</si>
  <si>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</si>
  <si>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</si>
  <si>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</si>
  <si>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</si>
  <si>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</si>
  <si>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</si>
  <si>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</si>
  <si>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</si>
  <si>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</si>
  <si>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</si>
  <si>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</si>
  <si>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</si>
  <si>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</si>
  <si>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</si>
  <si>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</si>
  <si>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</si>
  <si>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</si>
  <si>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</si>
  <si>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</si>
  <si>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</si>
  <si>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</si>
  <si>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</si>
  <si>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</si>
  <si>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</si>
  <si>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</si>
  <si>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</si>
  <si>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</si>
  <si>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</si>
  <si>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</si>
  <si>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</si>
  <si>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</si>
  <si>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</si>
  <si>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</si>
  <si>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</si>
  <si>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</si>
  <si>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</si>
  <si>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</si>
  <si>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</si>
  <si>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</si>
  <si>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</si>
  <si>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</si>
  <si>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</si>
  <si>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</si>
  <si>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</si>
  <si>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</si>
  <si>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</si>
  <si>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</si>
  <si>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</si>
  <si>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</si>
  <si>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</si>
  <si>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</si>
  <si>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</si>
  <si>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</si>
  <si>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</si>
  <si>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</si>
  <si>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</si>
  <si>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</si>
  <si>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</si>
  <si>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</si>
  <si>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</si>
  <si>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</si>
  <si>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</si>
  <si>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</si>
  <si>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</si>
  <si>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</si>
  <si>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</si>
  <si>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</si>
  <si>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</si>
  <si>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</si>
  <si>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</si>
  <si>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</si>
  <si>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</si>
  <si>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</si>
  <si>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</si>
  <si>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</si>
  <si>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</si>
  <si>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</si>
  <si>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</si>
  <si>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</si>
  <si>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</si>
  <si>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</si>
  <si>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</si>
  <si>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</si>
  <si>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</si>
  <si>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</si>
  <si>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</si>
  <si>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</si>
  <si>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</si>
  <si>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</si>
  <si>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</si>
  <si>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</si>
  <si>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</si>
  <si>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</si>
  <si>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</si>
  <si>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</si>
  <si>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</si>
  <si>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</si>
  <si>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</si>
  <si>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</si>
  <si>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</si>
  <si>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</si>
  <si>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</si>
  <si>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</si>
  <si>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</si>
  <si>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</si>
  <si>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</si>
  <si>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</si>
  <si>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</si>
  <si>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</si>
  <si>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</si>
  <si>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</si>
  <si>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</si>
  <si>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</si>
  <si>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</si>
  <si>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</si>
  <si>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</si>
  <si>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</si>
  <si>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</si>
  <si>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</si>
  <si>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</si>
  <si>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</si>
  <si>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</si>
  <si>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</si>
  <si>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</si>
  <si>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</si>
  <si>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</si>
  <si>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</si>
  <si>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</si>
  <si>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</si>
  <si>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</si>
  <si>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</si>
  <si>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</si>
  <si>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</si>
  <si>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</si>
  <si>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</si>
  <si>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</si>
  <si>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</si>
  <si>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</si>
  <si>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</si>
  <si>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</si>
  <si>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</si>
  <si>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</si>
  <si>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</si>
  <si>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</si>
  <si>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</si>
  <si>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</si>
  <si>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</si>
  <si>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</si>
  <si>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</si>
  <si>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</si>
  <si>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</si>
  <si>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</si>
  <si>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</si>
  <si>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</si>
  <si>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</si>
  <si>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</si>
  <si>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</si>
  <si>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</si>
  <si>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</si>
  <si>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</si>
  <si>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</si>
  <si>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</si>
  <si>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</si>
  <si>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</si>
  <si>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</si>
  <si>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</si>
  <si>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</si>
  <si>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</si>
  <si>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</si>
  <si>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</si>
  <si>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</si>
  <si>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</si>
  <si>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</si>
  <si>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</si>
  <si>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</si>
  <si>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</si>
  <si>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</si>
  <si>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</si>
  <si>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</si>
  <si>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</si>
  <si>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</si>
  <si>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</si>
  <si>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</si>
  <si>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</si>
  <si>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</si>
  <si>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</si>
  <si>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</si>
  <si>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</si>
  <si>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</si>
  <si>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</si>
  <si>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</si>
  <si>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</si>
  <si>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</si>
  <si>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</si>
  <si>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</si>
  <si>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</si>
  <si>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</si>
  <si>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</si>
  <si>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</si>
  <si>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</si>
  <si>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</si>
  <si>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</si>
  <si>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</si>
  <si>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</si>
  <si>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</si>
  <si>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</si>
  <si>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</si>
  <si>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</si>
  <si>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</si>
  <si>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</si>
  <si>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</si>
  <si>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</si>
  <si>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</si>
  <si>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</si>
  <si>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</si>
  <si>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</si>
  <si>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</si>
  <si>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</si>
  <si>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</si>
  <si>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</si>
  <si>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</si>
  <si>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</si>
  <si>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</si>
  <si>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</si>
  <si>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</si>
  <si>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</si>
  <si>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</si>
  <si>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</si>
  <si>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</si>
  <si>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</si>
  <si>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</si>
  <si>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</si>
  <si>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</si>
  <si>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</si>
  <si>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</si>
  <si>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</si>
  <si>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</si>
  <si>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</si>
  <si>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</si>
  <si>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</si>
  <si>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</si>
  <si>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</si>
  <si>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</si>
  <si>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</si>
  <si>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</si>
  <si>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</si>
  <si>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</si>
  <si>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</si>
  <si>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</si>
  <si>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</si>
  <si>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</si>
  <si>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</si>
  <si>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</si>
  <si>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</si>
  <si>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</si>
  <si>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</si>
  <si>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</si>
  <si>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</si>
  <si>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</si>
  <si>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</si>
  <si>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</si>
  <si>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</si>
  <si>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</si>
  <si>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</si>
  <si>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</si>
  <si>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</si>
  <si>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</si>
  <si>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</si>
  <si>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</si>
  <si>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</si>
  <si>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</si>
  <si>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</si>
  <si>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</si>
  <si>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</si>
  <si>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</si>
  <si>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</si>
  <si>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</si>
  <si>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</si>
  <si>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</si>
  <si>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</si>
  <si>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</si>
  <si>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</si>
  <si>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</si>
  <si>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</si>
  <si>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</si>
  <si>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</si>
  <si>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</si>
  <si>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</si>
  <si>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</si>
  <si>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</si>
  <si>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</si>
  <si>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</si>
  <si>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</si>
  <si>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</si>
  <si>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</si>
  <si>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</si>
  <si>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</si>
  <si>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</si>
  <si>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</si>
  <si>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</si>
  <si>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</si>
  <si>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</si>
  <si>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</si>
  <si>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</si>
  <si>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</si>
  <si>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</si>
  <si>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</si>
  <si>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</si>
  <si>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</si>
  <si>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</si>
  <si>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</si>
  <si>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</si>
  <si>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</si>
  <si>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</si>
  <si>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</si>
  <si>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</si>
  <si>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</si>
  <si>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</si>
  <si>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</si>
  <si>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</si>
  <si>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</si>
  <si>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</si>
  <si>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</si>
  <si>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</si>
  <si>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</si>
  <si>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</si>
  <si>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</si>
  <si>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</si>
  <si>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</si>
  <si>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</si>
  <si>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</si>
  <si>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</si>
  <si>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</si>
  <si>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</si>
  <si>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</si>
  <si>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</si>
  <si>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</si>
  <si>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</si>
  <si>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</si>
  <si>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</si>
  <si>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</si>
  <si>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</si>
  <si>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</si>
  <si>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</si>
  <si>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</si>
  <si>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</si>
  <si>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</si>
  <si>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</si>
  <si>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</si>
  <si>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</si>
  <si>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</si>
  <si>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</si>
  <si>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</si>
  <si>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</si>
  <si>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</si>
  <si>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</si>
  <si>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</si>
  <si>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</si>
  <si>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</si>
  <si>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</si>
  <si>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</si>
  <si>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</si>
  <si>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</si>
  <si>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</si>
  <si>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</si>
  <si>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</si>
  <si>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</si>
  <si>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</si>
  <si>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</si>
  <si>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</si>
  <si>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</si>
  <si>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</si>
  <si>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</si>
  <si>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</si>
  <si>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</si>
  <si>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</si>
  <si>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</si>
  <si>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</si>
  <si>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</si>
  <si>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</si>
  <si>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</si>
  <si>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</si>
  <si>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</si>
  <si>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</si>
  <si>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</si>
  <si>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</si>
  <si>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</si>
  <si>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</si>
  <si>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</si>
  <si>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</si>
  <si>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</si>
  <si>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</si>
  <si>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</si>
  <si>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</si>
  <si>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</si>
  <si>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</si>
  <si>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</si>
  <si>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</si>
  <si>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</si>
  <si>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</si>
  <si>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</si>
  <si>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</si>
  <si>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</si>
  <si>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</si>
  <si>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</si>
  <si>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</si>
  <si>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</si>
  <si>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</si>
  <si>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</si>
  <si>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</si>
  <si>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</si>
  <si>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</si>
  <si>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</si>
  <si>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</si>
  <si>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</si>
  <si>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</si>
  <si>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</si>
  <si>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</si>
  <si>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</si>
  <si>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</si>
  <si>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</si>
  <si>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</si>
  <si>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</si>
  <si>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</si>
  <si>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</si>
  <si>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</si>
  <si>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</si>
  <si>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</si>
  <si>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</si>
  <si>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</si>
  <si>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</si>
  <si>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</si>
  <si>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</si>
  <si>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</si>
  <si>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</si>
  <si>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</si>
  <si>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</si>
  <si>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</si>
  <si>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</si>
  <si>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</si>
  <si>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</si>
  <si>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</si>
  <si>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</si>
  <si>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</si>
  <si>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</si>
  <si>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</si>
  <si>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</si>
  <si>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</si>
  <si>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</si>
  <si>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</si>
  <si>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</si>
  <si>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</si>
  <si>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</si>
  <si>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</si>
  <si>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</si>
  <si>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</si>
  <si>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</si>
  <si>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</si>
  <si>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</si>
  <si>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</si>
  <si>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</si>
  <si>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</si>
  <si>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</si>
  <si>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</si>
  <si>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</si>
  <si>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</si>
  <si>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</si>
  <si>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</si>
  <si>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</si>
  <si>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</si>
  <si>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</si>
  <si>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</si>
  <si>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</si>
  <si>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</si>
  <si>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</si>
  <si>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</si>
  <si>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</si>
  <si>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</si>
  <si>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</si>
  <si>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</si>
  <si>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</si>
  <si>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</si>
  <si>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</si>
  <si>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</si>
  <si>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</si>
  <si>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</si>
  <si>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</si>
  <si>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</si>
  <si>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</si>
  <si>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</si>
  <si>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</si>
  <si>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</si>
  <si>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</si>
  <si>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</si>
  <si>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</si>
  <si>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</si>
  <si>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</si>
  <si>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</si>
  <si>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</si>
  <si>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</si>
  <si>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</si>
  <si>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</si>
  <si>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</si>
  <si>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</si>
  <si>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</si>
  <si>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</si>
  <si>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</si>
  <si>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</si>
  <si>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</si>
  <si>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</si>
  <si>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</si>
  <si>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</si>
  <si>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</si>
  <si>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</si>
  <si>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</si>
  <si>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</si>
  <si>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</si>
  <si>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</si>
  <si>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</si>
  <si>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</si>
  <si>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</si>
  <si>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</si>
  <si>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</si>
  <si>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</si>
  <si>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</si>
  <si>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</si>
  <si>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</si>
  <si>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</si>
  <si>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</si>
  <si>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</si>
  <si>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</si>
  <si>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</si>
  <si>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</si>
  <si>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</si>
  <si>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</si>
  <si>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</si>
  <si>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</si>
  <si>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</si>
  <si>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</si>
  <si>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</si>
  <si>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</si>
  <si>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</si>
  <si>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</si>
  <si>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</si>
  <si>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</si>
  <si>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</si>
  <si>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</si>
  <si>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</si>
  <si>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</si>
  <si>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</si>
  <si>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</si>
  <si>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</si>
  <si>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</si>
  <si>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</si>
  <si>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</si>
  <si>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</si>
  <si>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</si>
  <si>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</si>
  <si>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</si>
  <si>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</si>
  <si>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</si>
  <si>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</si>
  <si>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</si>
  <si>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</si>
  <si>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</si>
  <si>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</si>
  <si>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</si>
  <si>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</si>
  <si>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</si>
  <si>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</si>
  <si>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</si>
  <si>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</si>
  <si>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</si>
  <si>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</si>
  <si>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</si>
  <si>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</si>
  <si>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</si>
  <si>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</si>
  <si>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</si>
  <si>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</si>
  <si>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</si>
  <si>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</si>
  <si>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</si>
  <si>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</si>
  <si>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</si>
  <si>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</si>
  <si>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</si>
  <si>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</si>
  <si>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</si>
  <si>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</si>
  <si>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</si>
  <si>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</si>
  <si>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</si>
  <si>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</si>
  <si>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</si>
  <si>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</si>
  <si>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</si>
  <si>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</si>
  <si>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</si>
  <si>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</si>
  <si>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</si>
  <si>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</si>
  <si>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</si>
  <si>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</si>
  <si>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</si>
  <si>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</si>
  <si>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</si>
  <si>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</si>
  <si>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</si>
  <si>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</si>
  <si>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</si>
  <si>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</si>
  <si>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</si>
  <si>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</si>
  <si>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</si>
  <si>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</si>
  <si>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</si>
  <si>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</si>
  <si>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</si>
  <si>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</si>
  <si>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</si>
  <si>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</si>
  <si>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</si>
  <si>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</si>
  <si>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</si>
  <si>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</si>
  <si>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</si>
  <si>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</si>
  <si>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</si>
  <si>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</si>
  <si>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</si>
  <si>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</si>
  <si>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</si>
  <si>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</si>
  <si>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</si>
  <si>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</si>
  <si>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</si>
  <si>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</si>
  <si>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</si>
  <si>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</si>
  <si>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</si>
  <si>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</si>
  <si>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</si>
  <si>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</si>
  <si>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</si>
  <si>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</si>
  <si>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</si>
  <si>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</si>
  <si>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</si>
  <si>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</si>
  <si>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</si>
  <si>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</si>
  <si>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</si>
  <si>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</si>
  <si>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</si>
  <si>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</si>
  <si>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</si>
  <si>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</si>
  <si>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</si>
  <si>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</si>
  <si>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</si>
  <si>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</si>
  <si>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</si>
  <si>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</si>
  <si>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</si>
  <si>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</si>
  <si>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</si>
  <si>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</si>
  <si>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</si>
  <si>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</si>
  <si>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</si>
  <si>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</si>
  <si>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</si>
  <si>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</si>
  <si>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</si>
  <si>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</si>
  <si>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</si>
  <si>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</si>
  <si>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</si>
  <si>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</si>
  <si>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</si>
  <si>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</si>
  <si>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</si>
  <si>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</si>
  <si>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</si>
  <si>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</si>
  <si>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</si>
  <si>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</si>
  <si>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</si>
  <si>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</si>
  <si>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</si>
  <si>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</si>
  <si>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</si>
  <si>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</si>
  <si>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</si>
  <si>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</si>
  <si>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</si>
  <si>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</si>
  <si>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</si>
  <si>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</si>
  <si>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</si>
  <si>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PCM-20251018-00001189 </t>
  </si>
  <si>
    <t>EM team on the way need 90 Min</t>
  </si>
  <si>
    <t xml:space="preserve"> PCM-20251018-00001225 </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</si>
  <si>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</si>
  <si>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</si>
  <si>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</si>
  <si>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</si>
  <si>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</si>
  <si>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</si>
  <si>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</si>
  <si>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</si>
  <si>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</si>
  <si>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</si>
  <si>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</si>
  <si>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</si>
  <si>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</si>
  <si>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team at site</t>
  </si>
  <si>
    <t>PCM-20251018-00000211</t>
  </si>
  <si>
    <t xml:space="preserve">ZTE module got faulty and team arranging estimated eta 10 mins </t>
  </si>
  <si>
    <t>PCM-20251018-00000283</t>
  </si>
  <si>
    <t>ZTE 2400 W module got faulty and submitted to WH and under repairing..</t>
  </si>
  <si>
    <t>PCM-20251018-00000728</t>
  </si>
  <si>
    <t>team need 10 minutes</t>
  </si>
  <si>
    <t>PCM-20251018-00001111</t>
  </si>
  <si>
    <t>team need 110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</si>
</sst>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0" totalsRowShown="0" headerRowDxfId="48" dataDxfId="47" headerRowBorderDxfId="45" tableBorderDxfId="46" totalsRowBorderDxfId="44">
  <autoFilter ref="A1:L3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6" totalsRowShown="0" headerRowDxfId="31" dataDxfId="30" headerRowBorderDxfId="28" tableBorderDxfId="29">
  <autoFilter ref="A1:L56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5" totalsRowShown="0" headerRowDxfId="15" dataDxfId="14" headerRowBorderDxfId="12" tableBorderDxfId="13">
  <autoFilter ref="A1:L9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285.62727604166867</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5.131963425919821</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45948.575701851849</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45948.575701851849</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45948.575701851849</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45948.575701851849</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45948.575701851849</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45948.575701851849</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45948.575701851849</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45948.575701851849</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45948.575701851849</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45948.575701851849</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45948.575701851849</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45948.575701851849</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45948.575701851849</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45948.575701851849</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45948.575701851849</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45948.575701851849</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45948.575701851849</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45948.575701851849</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45948.575701851849</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45948.575701851849</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45948.575701851849</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45948.575701851849</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45948.575701851849</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45948.575701851849</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45948.575701851849</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45948.575701851849</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45948.575701851849</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45948.575701851849</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45948.575701851849</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45948.575701851849</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45948.575701851849</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45948.575701851849</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45948.575701851849</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45948.575701851849</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45948.575701851849</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45948.575701851849</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45948.575701851849</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45948.575701851849</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45948.575701851849</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45948.575701851849</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45948.575701851849</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45948.575701851849</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45948.575701851849</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45948.575701851849</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45948.575701851849</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45948.575701851849</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45948.575701851849</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45948.575701851849</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45948.575701851849</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45948.575701851849</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45948.575701851849</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45948.575701851849</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45948.575701851849</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45948.575701851849</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45948.575701851849</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45948.575701851849</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45948.575701851849</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45948.575701851849</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45948.575701851849</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45948.575701851849</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45948.575701851849</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45948.575701851849</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45948.575701851849</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45948.575701851849</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45948.575701851849</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45948.575701851849</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45948.575701851849</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45948.575701851849</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45948.575701851849</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45948.575701851849</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45948.575701851849</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45948.575701851849</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45948.575701851849</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45948.575701851849</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45948.575701851849</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45948.575701851849</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45948.575701851849</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45948.575701851849</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45948.575701851849</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45948.575701851849</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45948.575701851849</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45948.575701851849</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45948.575701851849</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45948.575701851849</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45948.575701851849</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45948.575701851849</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45948.575701851849</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45948.575701851849</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45948.575701851849</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45948.575701851849</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45948.575701851849</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45948.575701851849</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45948.575701851849</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45948.575701851849</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45948.575701851849</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45948.575701851849</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45948.575701851849</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45948.575701851849</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45948.575701851849</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45948.575701851849</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45948.575701851849</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45948.575701851849</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45948.575701851849</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45948.575701851849</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45948.575701851849</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45948.575701851849</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45948.575701851849</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45948.575701851849</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500351F4-2AE9-4F9E-90D7-1EE4329344FE}"/>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141.8486186342634</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123.57586400463333</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4.0799265046298387</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64"/>
      <c r="E6" s="117"/>
      <c r="F6" s="118"/>
      <c r="G6" s="119">
        <f ca="1">IFERROR(NOW()-F6,"-")</f>
        <v>45948.575701967595</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45948.575701967595</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45948.575701967595</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45948.575701967595</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45948.575701967595</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45948.575701967595</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45948.575701967595</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45948.575701967595</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45948.575701967595</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45948.575701967595</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45948.575701967595</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45948.575701967595</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45948.575701967595</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45948.575701967595</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45948.575701967595</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45948.575701967595</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45948.575701967595</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45948.575701967595</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45948.575701967595</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45948.575701967595</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45948.575701967595</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45948.575701967595</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45948.575701967595</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45948.575701967595</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45948.575701967595</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45948.575701967595</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45948.575701967595</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45948.575701967595</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45948.575701967595</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45948.575701967595</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45948.575701967595</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45948.575701967595</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45948.575701967595</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45948.575701967595</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45948.575701967595</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45948.575701967595</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45948.575701967595</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45948.575701967595</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45948.575701967595</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45948.575701967595</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45948.575701967595</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45948.575701967595</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45948.575701967595</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45948.575701967595</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45948.575701967595</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45948.575701967595</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45948.575701967595</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45948.575701967595</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45948.575701967595</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45948.575701967595</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45948.575701967595</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45948.575701967595</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45948.575701967595</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45948.575701967595</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45948.575701967595</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45948.575701967595</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45948.575701967595</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45948.575701967595</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45948.575701967595</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45948.575701967595</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45948.575701967595</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45948.575701967595</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45948.575701967595</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45948.575701967595</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45948.575701967595</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45948.575701967595</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45948.575701967595</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45948.575701967595</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45948.575701967595</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45948.575701967595</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45948.575701967595</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45948.575701967595</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45948.575701967595</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45948.575701967595</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45948.575701967595</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45948.575701967595</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45948.575701967595</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45948.575701967595</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45948.575701967595</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45948.575701967595</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45948.575701967595</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45948.575701967595</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45948.575701967595</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45948.575701967595</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45948.575701967595</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45948.575701967595</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45948.575701967595</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45948.575701967595</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45948.575701967595</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45948.575701967595</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45948.575701967595</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45948.575701967595</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45948.575701967595</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45948.575701967595</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45948.575701967595</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45948.575701967595</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workbookViewId="0">
      <selection activeCell="C17" sqref="C17"/>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49" ca="1" si="0">IFERROR(NOW()-F2,"-")</f>
        <v>45948.575701967595</v>
      </c>
      <c r="H2" s="22"/>
      <c r="I2" s="19" t="str">
        <f>IFERROR(VLOOKUP(D2,DB!A:F,6,0),"")</f>
        <v/>
      </c>
      <c r="J2" s="18" t="str">
        <f>IFERROR(VLOOKUP(D2,DB!A:G,7,0),"")</f>
        <v/>
      </c>
      <c r="K2" s="47"/>
      <c r="L2" s="23" t="str">
        <f>IFERROR(VLOOKUP(D2,DB!A:I,9,0),"")</f>
        <v/>
      </c>
    </row>
    <row r="3" spans="1:13" ht="15" customHeight="1">
      <c r="A3" s="19"/>
      <c r="B3" s="64" t="str">
        <f>IFERROR(VLOOKUP(D3,DB!A:K,11,0),"")</f>
        <v/>
      </c>
      <c r="C3" s="18"/>
      <c r="D3" s="64"/>
      <c r="E3" s="18"/>
      <c r="F3" s="20"/>
      <c r="G3" s="21">
        <f t="shared" ca="1" si="0"/>
        <v>45948.575701967595</v>
      </c>
      <c r="H3" s="22"/>
      <c r="I3" s="19" t="str">
        <f>IFERROR(VLOOKUP(D3,DB!A:F,6,0),"")</f>
        <v/>
      </c>
      <c r="J3" s="18" t="str">
        <f>IFERROR(VLOOKUP(D3,DB!A:G,7,0),"")</f>
        <v/>
      </c>
      <c r="K3" s="47"/>
      <c r="L3" s="23" t="str">
        <f>IFERROR(VLOOKUP(D3,DB!A:I,9,0),"")</f>
        <v/>
      </c>
    </row>
    <row r="4" spans="1:13" ht="15" customHeight="1">
      <c r="A4" s="19"/>
      <c r="B4" s="64" t="str">
        <f>IFERROR(VLOOKUP(D4,DB!A:K,11,0),"")</f>
        <v/>
      </c>
      <c r="C4" s="18"/>
      <c r="D4" s="64"/>
      <c r="E4" s="18"/>
      <c r="F4" s="20"/>
      <c r="G4" s="21">
        <f t="shared" ca="1" si="0"/>
        <v>45948.575701967595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45948.575701967595</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45948.575701967595</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45948.575701967595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45948.575701967595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45948.575701967595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45948.575701967595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45948.575701967595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45948.575701967595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45948.575701967595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45948.575701967595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45948.575701967595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45948.575701967595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45948.575701967595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45948.575701967595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45948.575701967595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45948.575701967595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45948.575701967595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45948.575701967595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45948.575701967595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45948.575701967595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45948.575701967595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45948.575701967595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45948.575701967595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45948.575701967595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45948.575701967595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45948.575701967595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45948.575701967595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45948.575701967595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45948.575701967595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45948.575701967595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45948.575701967595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45948.575701967595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45948.575701967595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45948.575701967595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45948.575701967595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45948.575701967595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45948.575701967595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45948.575701967595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45948.575701967595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45948.575701967595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45948.575701967595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45948.575701967595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45948.575701967595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45948.575701967595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45948.575701967595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45948.575701967595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45948.575701967595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45948.575701967595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45948.575701967595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45948.575701967595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45948.575701967595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45948.575701967595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45948.575701967595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45948.575701967595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45948.575701967595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45948.575701967595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45948.575701967595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45948.575701967595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45948.575701967595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45948.575701967595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45948.575701967595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45948.575701967595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45948.575701967595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45948.575701967595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45948.575701967595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45948.575701967595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45948.575701967595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45948.575701967595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45948.575701967595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45948.575701967595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45948.575701967595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45948.575701967595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45948.575701967595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45948.575701967595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45948.575701967595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45948.575701967595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45948.575701967595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45948.575701967595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45948.575701967595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45948.575701967595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45948.575701967595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45948.575701967595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45948.575701967595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45948.575701967595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45948.575701967595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45948.575701967595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45948.575701967595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45948.575701967595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45948.575701967595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45948.575701967595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45948.575701967595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45948.575701967595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45948.575701967595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45948.575701967595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45948.575701967595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45948.575701967595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45948.575701967595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45948.575701967595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45948.575701967595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45948.575701967595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45948.575701967595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45948.575701967595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45948.575701967595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45948.575701967595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45948.575701967595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45948.575701967595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45948.575701967595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45948.575701967595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45948.575701967595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45948.575701967595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45948.575701967595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45948.575701967595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45948.575701967595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45948.575701967595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45948.575701967595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45948.575701967595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45948.575701967595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45948.575701967595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45948.575701967595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45948.575701967595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45948.575701967595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45948.575701967595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45948.575701967595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45948.575701967595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45948.575701967595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45948.575701967595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45948.575701967595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45948.575701967595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45948.575701967595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45948.575701967595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45948.575701967595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45948.575701967595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45948.575701967595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45948.575701967595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45948.575701967595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45948.575701967595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45948.575701967595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45948.575701967595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45948.575701967595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45948.575701967595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45948.575701967595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45948.575701967595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45948.575701967595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45948.575701967595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45948.575701967595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45948.575701967595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45948.575701967595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45948.575701967595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45948.575701967595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45948.575701967595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45948.575701967595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45948.575701967595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45948.575701967595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45948.575701967595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45948.575701967595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45948.575701967595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45948.575701967595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45948.575701967595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45948.575701967595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45948.575701967595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45948.575701967595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45948.575701967595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45948.575701967595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45948.575701967595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45948.575701967595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45948.575701967595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45948.575701967595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45948.575701967595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45948.575701967595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45948.575701967595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45948.575701967595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45948.575701967595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45948.575701967595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45948.575701967595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45948.575701967595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45948.575701967595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45948.575701967595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45948.575701967595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45948.575701967595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45948.575701967595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45948.575701967595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45948.575701967595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45948.575701967595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45948.575701967595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45948.575701967595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45948.575701967595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45948.575701967595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45948.575701967595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45948.575701967595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45948.575701967595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45948.575701967595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45948.575701967595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45948.575701967595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45948.575701967595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45948.575701967595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45948.575701967595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45948.575701967595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45948.575701967595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45948.575701967595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45948.575701967595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45948.575701967595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45948.575701967595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45948.575701967595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45948.575701967595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45948.575701967595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45948.575701967595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45948.575701967595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45948.575701967595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45948.575701967595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45948.575701967595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45948.575701967595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45948.575701967595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45948.575701967595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45948.575701967595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45948.575701967595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45948.575701967595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45948.575701967595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45948.575701967595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45948.575701967595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45948.575701967595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45948.575701967595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45948.575701967595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45948.575701967595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45948.575701967595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45948.575701967595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45948.575701967595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45948.575701967595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45948.575701967595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45948.575701967595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45948.575701967595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45948.575701967595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45948.575701967595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45948.575701967595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45948.575701967595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45948.575701967595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45948.575701967595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45948.575701967595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45948.575701967595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45948.575701967595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45948.575701967595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45948.575701967595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45948.575701967595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45948.575701967595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45948.575701967595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45948.575701967595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45948.575701967595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45948.575701967595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45948.575701967595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45948.575701967595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45948.575701967595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45948.575701967595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45948.575701967595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45948.575701967595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45948.575701967595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45948.575701967595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45948.575701967595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45948.575701967595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45948.575701967595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45948.575701967595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45948.575701967595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45948.575701967595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45948.575701967595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45948.575701967595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45948.575701967595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45948.575701967595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45948.575701967595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45948.575701967595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45948.575701967595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45948.575701967595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45948.575701967595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45948.575701967595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45948.575701967595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45948.575701967595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45948.575701967595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45948.575701967595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45948.575701967595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45948.575701967595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45948.575701967595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45948.575701967595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45948.575701967595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45948.575701967595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45948.575701967595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45948.575701967595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45948.575701967595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45948.575701967595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45948.575701967595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45948.575701967595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45948.575701967595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45948.575701967595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45948.575701967595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45948.575701967595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45948.575701967595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45948.575701967595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45948.575701967595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45948.575701967595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45948.575701967595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45948.575701967595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45948.575701967595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45948.575701967595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45948.575701967595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45948.575701967595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45948.575701967595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45948.575701967595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45948.575701967595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45948.575701967595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45948.575701967595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45948.575701967595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45948.575701967595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45948.575701967595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45948.575701967595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45948.575701967595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45948.575701967595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45948.575701967595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45948.575701967595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45948.575701967595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45948.575701967595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45948.575701967595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45948.575701967595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45948.575701967595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45948.575701967595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45948.575701967595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45948.575701967595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45948.575701967595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45948.575701967595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45948.575701967595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45948.575701967595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45948.575701967595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45948.575701967595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45948.575701967595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45948.575701967595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45948.575701967595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45948.575701967595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45948.575701967595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45948.575701967595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45948.575701967595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45948.575701967595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45948.575701967595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45948.575701967595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45948.575701967595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45948.575701967595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45948.575701967595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45948.575701967595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45948.575701967595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45948.575701967595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45948.575701967595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45948.575701967595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45948.575701967595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45948.575701967595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45948.575701967595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45948.575701967595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45948.575701967595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45948.575701967595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45948.575701967595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45948.575701967595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45948.575701967595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45948.575701967595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45948.575701967595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45948.575701967595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45948.575701967595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45948.575701967595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45948.575701967595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45948.575701967595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45948.575701967595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45948.575701967595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45948.575701967595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45948.575701967595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45948.575701967595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45948.575701967595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45948.575701967595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45948.575701967595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45948.575701967595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45948.575701967595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45948.575701967595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45948.575701967595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45948.575701967595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45948.575701967595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45948.575701967595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45948.575701967595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45948.575701967595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45948.575701967595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45948.575701967595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45948.575701967595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45948.575701967595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45948.575701967595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45948.575701967595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45948.575701967595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45948.575701967595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45948.575701967595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45948.575701967595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45948.575701967595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45948.575701967595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45948.575701967595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45948.575701967595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45948.575701967595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45948.575701967595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45948.575701967595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45948.575701967595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45948.575701967595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45948.575701967595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45948.575701967595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45948.575701967595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45948.575701967595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45948.575701967595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45948.575701967595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45948.575701967595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45948.575701967595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45948.575701967595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45948.575701967595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45948.575701967595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45948.575701967595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45948.575701967595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45948.575701967595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45948.575701967595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45948.575701967595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45948.575701967595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45948.575701967595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45948.575701967595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45948.575701967595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45948.575701967595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45948.575701967595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45948.575701967595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45948.575701967595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45948.575701967595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45948.575701967595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45948.575701967595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45948.575701967595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45948.575701967595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45948.575701967595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45948.575701967595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45948.575701967595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45948.575701967595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45948.575701967595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45948.575701967595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45948.575701967595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45948.575701967595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45948.575701967595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45948.575701967595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45948.575701967595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45948.575701967595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45948.575701967595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45948.575701967595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45948.575701967595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45948.575701967595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45948.575701967595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45948.575701967595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45948.575701967595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45948.575701967595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45948.575701967595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45948.575701967595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45948.575701967595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45948.575701967595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45948.575701967595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45948.575701967595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45948.575701967595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45948.575701967595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45948.575701967595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45948.575701967595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45948.575701967595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45948.575701967595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45948.575701967595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45948.575701967595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45948.575701967595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45948.575701967595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45948.575701967595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45948.575701967595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45948.575701967595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45948.575701967595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45948.575701967595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45948.575701967595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45948.575701967595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45948.575701967595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45948.575701967595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45948.575701967595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45948.575701967595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45948.575701967595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45948.575701967595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45948.575701967595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45948.575701967595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45948.575701967595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45948.575701967595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45948.575701967595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45948.575701967595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45948.575701967595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45948.575701967595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45948.575701967595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45948.575701967595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45948.575701967595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45948.575701967595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45948.575701967595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45948.575701967595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45948.575701967595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45948.575701967595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45948.575701967595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45948.575701967595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45948.575701967595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45948.575701967595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45948.575701967595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45948.575701967595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45948.575701967595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45948.575701967595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45948.575701967595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45948.575701967595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45948.575701967595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45948.575701967595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45948.575701967595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45948.575701967595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45948.575701967595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45948.575701967595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45948.575701967595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45948.575701967595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45948.575701967595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45948.575701967595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45948.575701967595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45948.575701967595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45948.575701967595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45948.575701967595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45948.575701967595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45948.575701967595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45948.575701967595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45948.575701967595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45948.575701967595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45948.575701967595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45948.575701967595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45948.575701967595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45948.575701967595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45948.575701967595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45948.575701967595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45948.575701967595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45948.575701967595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45948.575701967595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45948.575701967595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45948.575701967595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45948.575701967595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45948.575701967595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45948.575701967595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45948.575701967595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45948.575701967595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45948.575701967595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45948.575701967595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45948.575701967595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45948.575701967595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45948.575701967595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45948.575701967595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45948.575701967595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45948.575701967595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45948.575701967595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45948.575701967595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45948.575701967595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45948.575701967595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45948.575701967595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45948.575701967595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45948.575701967595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45948.575701967595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45948.575701967595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45948.575701967595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45948.575701967595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45948.575701967595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45948.575701967595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45948.575701967595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45948.575701967595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45948.575701967595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45948.575701967595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45948.575701967595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45948.575701967595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45948.575701967595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45948.575701967595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45948.575701967595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45948.575701967595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45948.575701967595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45948.575701967595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45948.575701967595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45948.575701967595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45948.575701967595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45948.575701967595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45948.575701967595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45948.575701967595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45948.575701967595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45948.575701967595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45948.575701967595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45948.575701967595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45948.575701967595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45948.575701967595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45948.575701967595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45948.575701967595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45948.575701967595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45948.575701967595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45948.575701967595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45948.575701967595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45948.575701967595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45948.575701967595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45948.575701967595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45948.575701967595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45948.575701967595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45948.575701967595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45948.575701967595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45948.575701967595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45948.575701967595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45948.575701967595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45948.575701967595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45948.575701967595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45948.575701967595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45948.575701967595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45948.575701967595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45948.575701967595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45948.575701967595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45948.575701967595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45948.575701967595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45948.575701967595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45948.575701967595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45948.575701967595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45948.575701967595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45948.575701967595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45948.575701967595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45948.575701967595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45948.575701967595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45948.575701967595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45948.575701967595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45948.575701967595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45948.575701967595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45948.575701967595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45948.575701967595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45948.575701967595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45948.575701967595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45948.575701967595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45948.575701967595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45948.575701967595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45948.575701967595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45948.575701967595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45948.575701967595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45948.575701967595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45948.575701967595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45948.575701967595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45948.575701967595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45948.575701967595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45948.575701967595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45948.575701967595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45948.575701967595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45948.575701967595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45948.575701967595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45948.575701967595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45948.575701967595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45948.575701967595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45948.575701967595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45948.575701967595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45948.575701967595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45948.575701967595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45948.575701967595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45948.575701967595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45948.575701967595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45948.575701967595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45948.575701967595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45948.575701967595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45948.575701967595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45948.575701967595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45948.575701967595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45948.575701967595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45948.575701967595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45948.575701967595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45948.575701967595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45948.575701967595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45948.575701967595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45948.575701967595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45948.575701967595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45948.575701967595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45948.575701967595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45948.575701967595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45948.575701967595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45948.575701967595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45948.575701967595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45948.575701967595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45948.575701967595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45948.575701967595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45948.575701967595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45948.575701967595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45948.575701967595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45948.575701967595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45948.575701967595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45948.575701967595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45948.575701967595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45948.575701967595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45948.575701967595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45948.575701967595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45948.575701967595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45948.575701967595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45948.575701967595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45948.575701967595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45948.575701967595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45948.575701967595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45948.575701967595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45948.575701967595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45948.575701967595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45948.575701967595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45948.575701967595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45948.575701967595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45948.575701967595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45948.575701967595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45948.575701967595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45948.575701967595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45948.575701967595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45948.575701967595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45948.575701967595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45948.575701967595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45948.575701967595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45948.575701967595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45948.575701967595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45948.575701967595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45948.575701967595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45948.575701967595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45948.575701967595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45948.575701967595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45948.575701967595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45948.575701967595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45948.575701967595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45948.575701967595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45948.575701967595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45948.575701967595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45948.575701967595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45948.575701967595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45948.575701967595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45948.575701967595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45948.575701967595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45948.575701967595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45948.575701967595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45948.575701967595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45948.575701967595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45948.575701967595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45948.575701967595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45948.575701967595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45948.575701967595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45948.575701967595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45948.575701967595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45948.575701967595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45948.575701967595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45948.575701967595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45948.575701967595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45948.575701967595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45948.575701967595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45948.575701967595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45948.575701967595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45948.575701967595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45948.575701967595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45948.575701967595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45948.575701967595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45948.575701967595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45948.575701967595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45948.575701967595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45948.575701967595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45948.575701967595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45948.575701967595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45948.575701967595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45948.575701967595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45948.575701967595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45948.575701967595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45948.575701967595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45948.575701967595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45948.575701967595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45948.575701967595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45948.575701967595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45948.575701967595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45948.575701967595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45948.575701967595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45948.575701967595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45948.575701967595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45948.575701967595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45948.575701967595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45948.575701967595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45948.575701967595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45948.575701967595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45948.575701967595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45948.575701967595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45948.575701967595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45948.575701967595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45948.575701967595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45948.575701967595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45948.575701967595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45948.575701967595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45948.575701967595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45948.575701967595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45948.575701967595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45948.575701967595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45948.575701967595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45948.575701967595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45948.575701967595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45948.575701967595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45948.575701967595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45948.575701967595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45948.575701967595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45948.575701967595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45948.575701967595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45948.575701967595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45948.575701967595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45948.575701967595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45948.575701967595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45948.575701967595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45948.575701967595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45948.575701967595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45948.575701967595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45948.575701967595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45948.575701967595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45948.575701967595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45948.575701967595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45948.575701967595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45948.575701967595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45948.575701967595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45948.575701967595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45948.575701967595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45948.575701967595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45948.575701967595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45948.575701967595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45948.575701967595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45948.575701967595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45948.575701967595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45948.575701967595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45948.575701967595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45948.575701967595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45948.575701967595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45948.575701967595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45948.575701967595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45948.575701967595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45948.575701967595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45948.575701967595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45948.575701967595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45948.575701967595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45948.575701967595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45948.575701967595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45948.575701967595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45948.575701967595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45948.575701967595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45948.575701967595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45948.575701967595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45948.575701967595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45948.575701967595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45948.575701967595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45948.575701967595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45948.575701967595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45948.575701967595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45948.575701967595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45948.575701967595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45948.575701967595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45948.575701967595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45948.575701967595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45948.575701967595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45948.575701967595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45948.575701967595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45948.575701967595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45948.575701967595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45948.575701967595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45948.575701967595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45948.575701967595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45948.575701967595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45948.575701967595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45948.575701967595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45948.575701967595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45948.575701967595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45948.575701967595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45948.575701967595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45948.575701967595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45948.575701967595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45948.575701967595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45948.575701967595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45948.575701967595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45948.575701967595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45948.575701967595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45948.575701967595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45948.575701967595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45948.575701967595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45948.575701967595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45948.575701967595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45948.575701967595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45948.575701967595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45948.575701967595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45948.575701967595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45948.575701967595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45948.575701967595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45948.575701967595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45948.575701967595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45948.575701967595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45948.575701967595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45948.575701967595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45948.575701967595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45948.575701967595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45948.575701967595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45948.575701967595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45948.575701967595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45948.575701967595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45948.575701967595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45948.575701967595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45948.575701967595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45948.575701967595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45948.575701967595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45948.575701967595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45948.575701967595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45948.575701967595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45948.575701967595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45948.575701967595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45948.575701967595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45948.575701967595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45948.575701967595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45948.575701967595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45948.575701967595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45948.575701967595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45948.575701967595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45948.575701967595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45948.575701967595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45948.575701967595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45948.575701967595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45948.575701967595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45948.575701967595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45948.575701967595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45948.575701967595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45948.575701967595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45948.575701967595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45948.575701967595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45948.575701967595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45948.575701967595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45948.575701967595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45948.575701967595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45948.575701967595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45948.575701967595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45948.575701967595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45948.575701967595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45948.575701967595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45948.575701967595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45948.575701967595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45948.575701967595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45948.575701967595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45948.575701967595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45948.575701967595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45948.575701967595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45948.575701967595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45948.575701967595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45948.575701967595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45948.575701967595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45948.575701967595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45948.575701967595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45948.575701967595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45948.575701967595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45948.575701967595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45948.575701967595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45948.575701967595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45948.575701967595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45948.575701967595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45948.575701967595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45948.575701967595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45948.575701967595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45948.575701967595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45948.575701967595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45948.575701967595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45948.575701967595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45948.575701967595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45948.575701967595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45948.575701967595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45948.575701967595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45948.575701967595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45948.575701967595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45948.575701967595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45948.575701967595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45948.575701967595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45948.575701967595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45948.575701967595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45948.575701967595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45948.575701967595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45948.575701967595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45948.575701967595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45948.575701967595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45948.575701967595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45948.575701967595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45948.575701967595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45948.575701967595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45948.575701967595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45948.575701967595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45948.575701967595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45948.575701967595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45948.575701967595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45948.575701967595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45948.575701967595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45948.575701967595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45948.575701967595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45948.575701967595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45948.575701967595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45948.575701967595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45948.575701967595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45948.575701967595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45948.575701967595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45948.575701967595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45948.575701967595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45948.575701967595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45948.575701967595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45948.575701967595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45948.575701967595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45948.575701967595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45948.575701967595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45948.575701967595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45948.575701967595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45948.575701967595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45948.575701967595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45948.575701967595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45948.575701967595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45948.575701967595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45948.575701967595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45948.575701967595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45948.575701967595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45948.575701967595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45948.575701967595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45948.575701967595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45948.575701967595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45948.575701967595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45948.575701967595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45948.575701967595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45948.575701967595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45948.575701967595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45948.575701967595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45948.575701967595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45948.575701967595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45948.575701967595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45948.575701967595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45948.575701967595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45948.575701967595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45948.575701967595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45948.575701967595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45948.575701967595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45948.575701967595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45948.575701967595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45948.575701967595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45948.575701967595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45948.575701967595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45948.575701967595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45948.575701967595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45948.575701967595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45948.575701967595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45948.575701967595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45948.575701967595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45948.575701967595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45948.575701967595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45948.575701967595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45948.575701967595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45948.575701967595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45948.575701967595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45948.575701967595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45948.575701967595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45948.575701967595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45948.575701967595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45948.575701967595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45948.575701967595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45948.575701967595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45948.575701967595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45948.575701967595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45948.575701967595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45948.575701967595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45948.575701967595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45948.575701967595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45948.575701967595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45948.575701967595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45948.575701967595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45948.575701967595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45948.575701967595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45948.575701967595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45948.575701967595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45948.575701967595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45948.575701967595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45948.575701967595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45948.575701967595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45948.575701967595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45948.575701967595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45948.575701967595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45948.575701967595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45948.575701967595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45948.575701967595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45948.575701967595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45948.575701967595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45948.575701967595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45948.575701967595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45948.575701967595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45948.575701967595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45948.575701967595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45948.575701967595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45948.575701967595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45948.575701967595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45948.575701967595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45948.575701967595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45948.575701967595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45948.575701967595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45948.575701967595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45948.575701967595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45948.575701967595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45948.575701967595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45948.575701967595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45948.575701967595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45948.575701967595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45948.575701967595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45948.575701967595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45948.575701967595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45948.575701967595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45948.575701967595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45948.575701967595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45948.575701967595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45948.575701967595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45948.575701967595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45948.575701967595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45948.575701967595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45948.575701967595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45948.575701967595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45948.575701967595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45948.575701967595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45948.575701967595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45948.575701967595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45948.575701967595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45948.575701967595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45948.575701967595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45948.575701967595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45948.575701967595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45948.575701967595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45948.575701967595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45948.575701967595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45948.575701967595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45948.575701967595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45948.575701967595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45948.575701967595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45948.575701967595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45948.575701967595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45948.575701967595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45948.575701967595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45948.575701967595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45948.575701967595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45948.575701967595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45948.575701967595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45948.575701967595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45948.575701967595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45948.575701967595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45948.575701967595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45948.575701967595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45948.575701967595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45948.575701967595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45948.575701967595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45948.575701967595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45948.575701967595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45948.575701967595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45948.575701967595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45948.575701967595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45948.575701967595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45948.575701967595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45948.575701967595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45948.575701967595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45948.575701967595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45948.575701967595</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45948.575701967595</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45948.575701967595</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45948.575701967595</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2: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0"/>
  <sheetViews>
    <sheetView tabSelected="1" workbookViewId="0">
      <selection activeCell="I16" sqref="I1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39054</v>
      </c>
      <c r="B2" s="99" t="str">
        <f>IFERROR(VLOOKUP(D2,DB!A:K,11,0),"")</f>
        <v>R4</v>
      </c>
      <c r="C2" s="100">
        <v>1</v>
      </c>
      <c r="D2" s="96" t="s">
        <v>35082</v>
      </c>
      <c r="E2" s="101" t="s">
        <v>38964</v>
      </c>
      <c r="F2" s="102">
        <v>45703.480717592596</v>
      </c>
      <c r="G2" s="103">
        <f ca="1">IFERROR(NOW()-F2,"")</f>
        <v>245.09498425925267</v>
      </c>
      <c r="H2" s="102">
        <v>45703.474768518521</v>
      </c>
      <c r="I2" s="99" t="str">
        <f>IFERROR(VLOOKUP(D2,DB!A:F,6,0),"")</f>
        <v>SCECO</v>
      </c>
      <c r="J2" s="99" t="str">
        <f>IFERROR(VLOOKUP(D2,DB!A:G,7,0),"")</f>
        <v>Dead</v>
      </c>
      <c r="K2" s="104" t="s">
        <v>39055</v>
      </c>
      <c r="L2" s="96" t="str">
        <f>IFERROR(VLOOKUP(D2,DB!A:I,9,0),"")</f>
        <v>Latis</v>
      </c>
    </row>
    <row r="3" spans="1:16" ht="15" customHeight="1">
      <c r="A3" s="124" t="s">
        <v>39056</v>
      </c>
      <c r="B3" s="124" t="str">
        <f>IFERROR(VLOOKUP(D3,DB!A:K,11,0),"")</f>
        <v>R4</v>
      </c>
      <c r="C3" s="125">
        <v>2</v>
      </c>
      <c r="D3" s="126" t="s">
        <v>28178</v>
      </c>
      <c r="E3" s="101" t="s">
        <v>38964</v>
      </c>
      <c r="F3" s="128">
        <v>45947.495092592595</v>
      </c>
      <c r="G3" s="129">
        <f ca="1">IFERROR(NOW()-F3,"")</f>
        <v>1.0806092592538334</v>
      </c>
      <c r="H3" s="128">
        <v>45947.457812499997</v>
      </c>
      <c r="I3" s="124" t="str">
        <f>IFERROR(VLOOKUP(D3,DB!A:F,6,0),"")</f>
        <v>SCECO</v>
      </c>
      <c r="J3" s="124" t="str">
        <f>IFERROR(VLOOKUP(D3,DB!A:G,7,0),"")</f>
        <v>Dead</v>
      </c>
      <c r="K3" s="130" t="s">
        <v>39057</v>
      </c>
      <c r="L3" s="126" t="str">
        <f>IFERROR(VLOOKUP(D3,DB!A:I,9,0),"")</f>
        <v>Latis</v>
      </c>
    </row>
    <row r="4" spans="1:16" ht="15" customHeight="1">
      <c r="A4" s="124" t="s">
        <v>39058</v>
      </c>
      <c r="B4" s="124" t="str">
        <f>IFERROR(VLOOKUP(D4,DB!A:K,11,0),"")</f>
        <v>R4</v>
      </c>
      <c r="C4" s="125">
        <v>3</v>
      </c>
      <c r="D4" s="126" t="s">
        <v>35725</v>
      </c>
      <c r="E4" s="101" t="s">
        <v>38964</v>
      </c>
      <c r="F4" s="128">
        <v>45948.561574074076</v>
      </c>
      <c r="G4" s="129">
        <f ca="1">IFERROR(NOW()-F4,"")</f>
        <v>1.4127777772955596E-2</v>
      </c>
      <c r="H4" s="128">
        <v>45948.552997685183</v>
      </c>
      <c r="I4" s="124" t="str">
        <f>IFERROR(VLOOKUP(D4,DB!A:F,6,0),"")</f>
        <v>Generator-SG</v>
      </c>
      <c r="J4" s="124" t="str">
        <f>IFERROR(VLOOKUP(D4,DB!A:G,7,0),"")</f>
        <v>Dead</v>
      </c>
      <c r="K4" s="130" t="s">
        <v>39059</v>
      </c>
      <c r="L4" s="126" t="str">
        <f>IFERROR(VLOOKUP(D4,DB!A:I,9,0),"")</f>
        <v>Latis</v>
      </c>
    </row>
    <row r="5" spans="1:16" ht="15" customHeight="1">
      <c r="A5" s="124" t="s">
        <v>39060</v>
      </c>
      <c r="B5" s="124" t="str">
        <f>IFERROR(VLOOKUP(D5,DB!A:K,11,0),"")</f>
        <v>R4</v>
      </c>
      <c r="C5" s="125">
        <v>2</v>
      </c>
      <c r="D5" s="126" t="s">
        <v>24140</v>
      </c>
      <c r="E5" s="101" t="s">
        <v>38964</v>
      </c>
      <c r="F5" s="128">
        <v>45948.568576388891</v>
      </c>
      <c r="G5" s="129">
        <f ca="1">IFERROR(NOW()-F5,"")</f>
        <v>7.1254629583563656E-3</v>
      </c>
      <c r="H5" s="128">
        <v>45948.561400462961</v>
      </c>
      <c r="I5" s="124" t="str">
        <f>IFERROR(VLOOKUP(D5,DB!A:F,6,0),"")</f>
        <v>SCECO</v>
      </c>
      <c r="J5" s="124" t="str">
        <f>IFERROR(VLOOKUP(D5,DB!A:G,7,0),"")</f>
        <v>Dead</v>
      </c>
      <c r="K5" s="130" t="s">
        <v>39061</v>
      </c>
      <c r="L5" s="126" t="str">
        <f>IFERROR(VLOOKUP(D5,DB!A:I,9,0),"")</f>
        <v>Latis</v>
      </c>
    </row>
    <row r="6" spans="1:16" ht="15" customHeight="1">
      <c r="A6" s="124"/>
      <c r="B6" s="124" t="str">
        <f>IFERROR(VLOOKUP(D6,DB!A:K,11,0),"")</f>
        <v/>
      </c>
      <c r="C6" s="125"/>
      <c r="D6" s="126"/>
      <c r="E6" s="101"/>
      <c r="F6" s="128"/>
      <c r="G6" s="129">
        <f ca="1">IFERROR(NOW()-F6,"")</f>
        <v>45948.575701851849</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45948.575701851849</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45948.575701851849</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01"/>
      <c r="F9" s="128"/>
      <c r="G9" s="129">
        <f ca="1">IFERROR(NOW()-F9,"")</f>
        <v>45948.575701851849</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45948.575701851849</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01"/>
      <c r="F11" s="128"/>
      <c r="G11" s="129">
        <f ca="1">IFERROR(NOW()-F11,"")</f>
        <v>45948.575701851849</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45948.575701851849</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45948.575701851849</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96"/>
      <c r="E14" s="101"/>
      <c r="F14" s="128"/>
      <c r="G14" s="129">
        <f ca="1">IFERROR(NOW()-F14,"")</f>
        <v>45948.575701851849</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45948.575701851849</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45948.575701851849</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45948.575701851849</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45948.575701851849</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45948.575701851849</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45948.575701851849</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45948.575701851849</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45948.575701851849</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45948.575701851849</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45948.575701851849</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45948.575701851849</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45948.575701851849</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45948.575701851849</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45948.575701851849</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45948.575701851849</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45948.575701851849</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45948.575701851849</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45948.575701851849</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45948.575701851849</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45948.575701851849</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45948.575701851849</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45948.575701851849</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45948.575701851849</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01"/>
      <c r="F38" s="128"/>
      <c r="G38" s="129">
        <f ca="1">IFERROR(NOW()-F38,"")</f>
        <v>45948.575701851849</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01"/>
      <c r="F39" s="128"/>
      <c r="G39" s="129">
        <f ca="1">IFERROR(NOW()-F39,"")</f>
        <v>45948.575701851849</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01"/>
      <c r="F40" s="128"/>
      <c r="G40" s="129">
        <f ca="1">IFERROR(NOW()-F40,"")</f>
        <v>45948.575701851849</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45948.575701851849</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45948.575701851849</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45948.575701851849</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45948.575701851849</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45948.575701851849</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45948.575701851849</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45948.575701851849</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45948.575701851849</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45948.575701851849</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45948.575701851849</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45948.575701851849</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45948.575701851849</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45948.575701851849</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45948.575701851849</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45948.575701851849</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45948.575701851849</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45948.575701851849</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45948.575701851849</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45948.575701851849</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45948.575701851849</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45948.575701851849</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45948.575701851849</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45948.575701851849</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45948.575701851849</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45948.575701851849</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45948.575701851849</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45948.575701851849</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45948.575701851849</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45948.575701851849</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45948.575701851849</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45948.575701851849</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45948.575701851849</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45948.575701851849</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45948.575701851849</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45948.575701851849</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45948.575701851849</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45948.575701851849</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45948.575701851849</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45948.575701851849</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45948.575701851849</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45948.575701851849</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45948.575701851849</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45948.575701851849</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45948.575701851849</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45948.575701851849</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45948.575701851849</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45948.575701851849</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45948.575701851849</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45948.575701851849</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45948.575701851849</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45948.575701851849</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45948.575701851849</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45948.575701851849</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45948.575701851849</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45948.575701851849</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45948.575701851849</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45948.575701851849</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45948.575701851849</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45948.575701851849</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45948.575701851849</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45948.575701851849</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45948.575701851849</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45948.575701851849</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45948.575701851849</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45948.575701851849</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45948.575701851849</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45948.575701851849</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45948.575701851849</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45948.575701851849</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45948.575701851849</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45948.575701851849</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45948.575701851849</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45948.575701851849</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45948.575701851849</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45948.575701851849</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45948.575701851849</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45948.575701851849</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45948.575701851849</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45948.575701851849</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45948.575701851849</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45948.575701851849</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45948.575701851849</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45948.575701851849</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45948.575701851849</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45948.575701851849</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45948.575701851849</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45948.575701851849</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45948.575701851849</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45948.575701851849</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45948.575701851849</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45948.575701851849</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45948.575701851849</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45948.575701851849</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45948.575701851849</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45948.575701851849</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45948.575701851849</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45948.575701851849</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45948.575701851849</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45948.575701851849</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45948.575701851849</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45948.575701851849</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45948.575701851849</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45948.575701851849</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45948.575701851849</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45948.575701851849</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45948.575701851849</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45948.575701851849</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45948.575701851849</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45948.575701851849</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45948.575701851849</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45948.575701851849</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45948.575701851849</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45948.575701851849</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45948.575701851849</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45948.575701851849</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45948.575701851849</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45948.575701851849</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45948.575701851849</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45948.575701851849</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45948.575701851849</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45948.575701851849</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45948.575701851849</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45948.575701851849</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45948.575701851849</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45948.575701851849</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45948.575701851849</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45948.575701851849</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45948.575701851849</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45948.575701851849</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45948.575701851849</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45948.575701851849</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45948.575701851849</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45948.575701851849</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45948.575701851849</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45948.575701851849</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45948.575701851849</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45948.575701851849</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45948.575701851849</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45948.575701851849</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45948.575701851849</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45948.575701851849</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45948.575701851849</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45948.575701851849</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45948.575701851849</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45948.575701851849</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45948.575701851849</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45948.575701851849</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45948.575701851849</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45948.575701851849</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45948.575701851849</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45948.575701851849</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45948.575701851849</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45948.575701851849</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45948.575701851849</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45948.575701851849</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45948.575701851849</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45948.575701851849</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45948.575701851849</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45948.575701851849</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45948.575701851849</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45948.575701851849</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45948.575701851849</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45948.575701851849</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45948.575701851849</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45948.575701851849</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45948.575701851849</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45948.575701851849</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45948.575701851849</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45948.575701851849</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45948.575701851849</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45948.575701851849</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45948.575701851849</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45948.575701851849</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45948.575701851849</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45948.575701851849</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45948.575701851849</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45948.575701851849</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45948.575701851849</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45948.575701851849</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45948.575701851849</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45948.575701851849</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45948.575701851849</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45948.575701851849</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45948.575701851849</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45948.575701851849</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45948.575701851849</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45948.575701851849</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45948.575701851849</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45948.575701851849</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45948.575701851849</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45948.575701851849</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45948.575701851849</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45948.575701851849</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45948.575701851849</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45948.575701851849</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45948.575701851849</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45948.575701851849</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45948.575701851849</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45948.575701851849</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45948.575701851849</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45948.575701851849</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45948.575701851849</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45948.575701851849</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45948.575701851849</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45948.575701851849</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45948.575701851849</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45948.575701851849</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45948.575701851849</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45948.575701851849</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45948.575701851849</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45948.575701851849</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45948.575701851849</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45948.575701851849</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45948.575701851849</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45948.575701851849</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45948.575701851849</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45948.575701851849</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45948.575701851849</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45948.575701851849</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45948.575701851849</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45948.575701851849</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45948.575701851849</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45948.575701851849</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45948.575701851849</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45948.575701851849</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45948.575701851849</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45948.575701851849</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45948.575701851849</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45948.575701851849</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45948.575701851849</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45948.575701851849</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45948.575701851849</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45948.575701851849</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45948.575701851849</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45948.575701851849</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45948.575701851849</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45948.575701851849</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45948.575701851849</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45948.575701851849</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45948.575701851849</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45948.575701851849</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45948.575701851849</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45948.575701851849</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45948.575701851849</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45948.575701851849</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45948.575701851849</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45948.575701851849</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45948.575701851849</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45948.575701851849</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45948.575701851849</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45948.575701851849</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45948.575701851849</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45948.575701851849</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45948.575701851849</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45948.575701851849</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45948.575701851849</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45948.575701851849</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45948.575701851849</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45948.575701851849</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45948.575701851849</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45948.575701851849</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45948.575701851849</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45948.575701851849</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45948.575701851849</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45948.575701851849</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45948.575701851849</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45948.575701851849</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45948.575701851849</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45948.575701851849</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45948.575701851849</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45948.575701851849</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45948.575701851849</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45948.575701851849</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45948.575701851849</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45948.575701851849</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45948.575701851849</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45948.575701851849</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45948.575701851849</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45948.575701851849</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45948.575701851849</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45948.575701851849</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45948.575701851849</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45948.575701851849</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45948.575701967595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45948.575701967595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45948.575701967595</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45948.575701967595</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45948.575701967595</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45948.575701967595</v>
      </c>
      <c r="H329" s="128"/>
      <c r="I329" s="124" t="str">
        <f>IFERROR(VLOOKUP(D329,DB!A:F,6,0),"")</f>
        <v/>
      </c>
      <c r="J329" s="124" t="str">
        <f>IFERROR(VLOOKUP(D329,DB!A:G,7,0),"")</f>
        <v/>
      </c>
      <c r="K329" s="130"/>
      <c r="L329" s="126" t="str">
        <f>IFERROR(VLOOKUP(D329,DB!A:I,9,0),"")</f>
        <v/>
      </c>
    </row>
    <row r="330" spans="1:12" ht="15" customHeight="1">
      <c r="A330" s="131"/>
      <c r="B330" s="131" t="str">
        <f>IFERROR(VLOOKUP(D330,DB!A:K,11,0),"")</f>
        <v/>
      </c>
      <c r="C330" s="132"/>
      <c r="D330" s="133"/>
      <c r="E330" s="134"/>
      <c r="F330" s="135"/>
      <c r="G330" s="136">
        <f ca="1">IFERROR(NOW()-F330,"")</f>
        <v>45948.575701967595</v>
      </c>
      <c r="H330" s="135"/>
      <c r="I330" s="131" t="str">
        <f>IFERROR(VLOOKUP(D330,DB!A:F,6,0),"")</f>
        <v/>
      </c>
      <c r="J330" s="131" t="str">
        <f>IFERROR(VLOOKUP(D330,DB!A:G,7,0),"")</f>
        <v/>
      </c>
      <c r="K330" s="137"/>
      <c r="L330" s="133" t="str">
        <f>IFERROR(VLOOKUP(D330,DB!A:I,9,0),"")</f>
        <v/>
      </c>
    </row>
  </sheetData>
  <dataValidations count="2">
    <dataValidation allowBlank="1" showInputMessage="1" showErrorMessage="1" sqref="E1" xr:uid="{A4F81451-56CC-4543-9497-104C4E44EE4B}"/>
    <dataValidation type="list" allowBlank="1" showInputMessage="1" showErrorMessage="1" sqref="E2:E4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7"/>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56.743641666660551</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22.386824537032226</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3.8041277777738287</v>
      </c>
      <c r="H4" s="38">
        <v>45944.676192129627</v>
      </c>
      <c r="I4" s="37" t="str">
        <f>IFERROR(VLOOKUP(D4,DB!A:F,6,0),"")</f>
        <v>SCECO</v>
      </c>
      <c r="J4" s="37" t="str">
        <f>IFERROR(VLOOKUP(D4,DB!A:G,7,0),"")</f>
        <v>Dead</v>
      </c>
      <c r="K4" s="37" t="s">
        <v>39067</v>
      </c>
      <c r="L4" s="37" t="str">
        <f>IFERROR(VLOOKUP(D4,DB!A:I,9,0),"")</f>
        <v>Latis</v>
      </c>
    </row>
    <row r="5" spans="1:13" ht="15">
      <c r="A5" s="37"/>
      <c r="B5" s="37" t="str">
        <f>IFERROR(VLOOKUP(D5,DB!A:K,11,0),"")</f>
        <v/>
      </c>
      <c r="C5" s="37"/>
      <c r="D5" s="37"/>
      <c r="E5" s="37"/>
      <c r="F5" s="38"/>
      <c r="G5" s="39">
        <f t="shared" ref="G5:G6" ca="1" si="2">IFERROR(NOW()-F5,"")</f>
        <v>45948.575701851849</v>
      </c>
      <c r="H5" s="38"/>
      <c r="I5" s="37" t="str">
        <f>IFERROR(VLOOKUP(D5,DB!A:F,6,0),"")</f>
        <v/>
      </c>
      <c r="J5" s="37" t="str">
        <f>IFERROR(VLOOKUP(D5,DB!A:G,7,0),"")</f>
        <v/>
      </c>
      <c r="K5" s="37"/>
      <c r="L5" s="37" t="str">
        <f>IFERROR(VLOOKUP(D5,DB!A:I,9,0),"")</f>
        <v/>
      </c>
    </row>
    <row r="6" spans="1:13" ht="15">
      <c r="A6" s="81"/>
      <c r="B6" s="81" t="str">
        <f>IFERROR(VLOOKUP(D6,DB!A:K,11,0),"")</f>
        <v/>
      </c>
      <c r="C6" s="81"/>
      <c r="D6" s="167"/>
      <c r="E6" s="81"/>
      <c r="F6" s="120"/>
      <c r="G6" s="121">
        <f t="shared" ca="1" si="2"/>
        <v>45948.575701851849</v>
      </c>
      <c r="H6" s="120"/>
      <c r="I6" s="81" t="str">
        <f>IFERROR(VLOOKUP(D6,DB!A:F,6,0),"")</f>
        <v/>
      </c>
      <c r="J6" s="81" t="str">
        <f>IFERROR(VLOOKUP(D6,DB!A:G,7,0),"")</f>
        <v/>
      </c>
      <c r="K6" s="81"/>
      <c r="L6" s="81" t="str">
        <f>IFERROR(VLOOKUP(D6,DB!A:I,9,0),"")</f>
        <v/>
      </c>
    </row>
    <row r="7" spans="1:13" ht="15">
      <c r="A7" s="167"/>
      <c r="B7" s="167" t="str">
        <f>IFERROR(VLOOKUP(D7,DB!A:K,11,0),"")</f>
        <v/>
      </c>
      <c r="C7" s="167"/>
      <c r="D7" s="167"/>
      <c r="E7" s="167"/>
      <c r="F7" s="168"/>
      <c r="G7" s="169">
        <f ca="1">IFERROR(NOW()-F7,"")</f>
        <v>45948.575701851849</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45948.575701851849</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45948.575701851849</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45948.575701851849</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45948.575701851849</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45948.575701851849</v>
      </c>
      <c r="H12" s="168"/>
      <c r="I12" s="167" t="str">
        <f>IFERROR(VLOOKUP(D12,DB!A:F,6,0),"")</f>
        <v/>
      </c>
      <c r="J12" s="167" t="str">
        <f>IFERROR(VLOOKUP(D12,DB!A:G,7,0),"")</f>
        <v/>
      </c>
      <c r="K12" s="167"/>
      <c r="L12" s="167" t="str">
        <f>IFERROR(VLOOKUP(D12,DB!A:I,9,0),"")</f>
        <v/>
      </c>
    </row>
    <row r="13" spans="1:13" ht="15.75">
      <c r="A13" s="167"/>
      <c r="B13" s="167" t="str">
        <f>IFERROR(VLOOKUP(D13,DB!A:K,11,0),"")</f>
        <v/>
      </c>
      <c r="C13" s="167"/>
      <c r="D13" s="170"/>
      <c r="E13" s="167"/>
      <c r="F13" s="168"/>
      <c r="G13" s="169">
        <f ca="1">IFERROR(NOW()-F13,"")</f>
        <v>45948.575701851849</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45948.575701851849</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45948.575701851849</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45948.575701851849</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45948.575701851849</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45948.575701851849</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45948.575701851849</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45948.575701851849</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45948.575701851849</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45948.575701851849</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45948.575701851849</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45948.575701851849</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45948.575701851849</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45948.575701851849</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45948.575701851849</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45948.575701851849</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45948.575701851849</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45948.575701851849</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45948.575701851849</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45948.575701851849</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45948.575701851849</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45948.575701851849</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45948.575701851849</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45948.575701851849</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45948.575701851849</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45948.575701851849</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45948.575701851849</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45948.575701851849</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45948.575701851849</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45948.575701851849</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45948.575701851849</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45948.575701851849</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45948.575701851849</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45948.575701851849</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45948.575701851849</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45948.575701851849</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45948.575701851849</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45948.575701851849</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45948.575701851849</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45948.575701851849</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45948.575701851849</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45948.575701851849</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45948.575701851849</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45948.575701851849</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45948.575701851849</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45948.575701851849</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45948.575701851849</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45948.575701851849</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45948.575701851849</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45948.575701851849</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45948.575701851849</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45948.575701851849</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45948.575701851849</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45948.575701851849</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45948.575701851849</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45948.575701851849</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45948.575701851849</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45948.575701851849</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45948.575701851849</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45948.575701851849</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45948.575701851849</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45948.575701851849</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45948.575701851849</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45948.575701851849</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45948.575701851849</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45948.575701851849</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45948.575701851849</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45948.575701851849</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45948.575701851849</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45948.575701851849</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45948.575701851849</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45948.575701851849</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45948.575701851849</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45948.575701851849</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45948.575701851849</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45948.575701851849</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45948.575701851849</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45948.575701851849</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45948.575701851849</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45948.575701851849</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45948.575701851849</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45948.575701851849</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45948.575701851849</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45948.575701851849</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45948.575701851849</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45948.575701851849</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45948.575701851849</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45948.575701851849</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45948.575701851849</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45948.575701851849</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45948.575701851849</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45948.575701851849</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45948.575701851849</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45948.575701851849</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45948.575701851849</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45948.575701851849</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45948.575701851849</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45948.575701851849</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45948.575701851849</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45948.575701851849</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45948.575701851849</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45948.575701851849</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45948.575701851849</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45948.575701851849</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45948.575701851849</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45948.575701851849</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45948.575701851849</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45948.575701851849</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45948.575701851849</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45948.575701851849</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45948.575701851849</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45948.575701851849</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45948.575701851849</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45948.575701851849</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45948.575701851849</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45948.575701851849</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45948.575701851849</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45948.575701851849</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45948.575701851849</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45948.575701851849</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45948.575701851849</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45948.575701851849</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45948.575701851849</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45948.575701851849</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45948.575701851849</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45948.575701851849</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45948.575701851849</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45948.575701851849</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45948.575701851849</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45948.575701851849</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45948.575701851849</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45948.575701851849</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45948.575701851849</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45948.575701851849</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45948.575701851849</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45948.575701851849</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45948.575701851849</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45948.575701851849</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45948.575701851849</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45948.575701851849</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45948.575701851849</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45948.575701851849</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45948.575701851849</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45948.575701851849</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45948.575701851849</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45948.575701851849</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45948.575701851849</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45948.575701851849</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45948.575701851849</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45948.575701851849</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45948.575701851849</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45948.575701851849</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45948.575701851849</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45948.575701851849</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45948.575701851849</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45948.575701851849</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45948.575701851849</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45948.575701851849</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45948.575701851849</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45948.575701851849</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45948.575701851849</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45948.575701851849</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45948.575701851849</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45948.575701851849</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45948.575701851849</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45948.575701851849</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45948.575701851849</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45948.575701851849</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45948.575701851849</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45948.575701851849</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45948.575701851849</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45948.575701851849</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45948.575701851849</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45948.575701851849</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45948.575701851849</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45948.575701851849</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45948.575701851849</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45948.575701851849</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45948.575701851849</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45948.575701851849</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45948.575701851849</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45948.575701851849</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45948.575701851849</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45948.575701851849</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45948.575701851849</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45948.575701851849</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45948.575701851849</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45948.575701851849</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45948.575701851849</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45948.575701851849</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45948.575701851849</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45948.575701851849</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45948.575701851849</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45948.575701851849</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45948.575701851849</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45948.575701851849</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45948.575701851849</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45948.575701851849</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45948.575701851849</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45948.575701851849</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45948.575701851849</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45948.575701851849</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45948.575701851849</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45948.575701851849</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45948.575701851849</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45948.575701851849</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45948.575701851849</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45948.575701851849</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45948.575701851849</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45948.575701851849</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45948.575701851849</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45948.575701851849</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45948.575701851849</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45948.575701851849</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45948.575701851849</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45948.575701851849</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45948.575701851849</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45948.575701851849</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45948.575701851849</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45948.575701851849</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45948.575701851849</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45948.575701851849</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45948.575701851849</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45948.575701851849</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45948.575701851849</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45948.575701851849</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45948.575701851849</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45948.575701851849</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45948.575701851849</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45948.575701851849</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45948.575701851849</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45948.575701851849</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45948.575701851849</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45948.575701851849</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45948.575701851849</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45948.575701851849</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45948.575701851849</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45948.575701851849</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45948.575701851849</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45948.575701851849</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45948.575701851849</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45948.575701851849</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45948.575701851849</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45948.575701851849</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45948.575701851849</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45948.575701851849</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45948.575701851849</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45948.575701851849</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45948.575701851849</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45948.575701851849</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45948.575701851849</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45948.575701851849</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45948.575701851849</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45948.575701851849</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45948.575701851849</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45948.575701851849</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45948.575701851849</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45948.575701851849</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45948.575701851849</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45948.575701851849</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45948.575701851849</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45948.575701851849</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45948.575701851849</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45948.575701851849</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45948.575701851849</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45948.575701851849</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45948.575701851849</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45948.575701851849</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45948.575701851849</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45948.575701851849</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45948.575701851849</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45948.575701851849</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45948.575701851849</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45948.575701851849</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45948.575701851849</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45948.575701851849</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45948.575701851849</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45948.575701851849</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45948.575701851849</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45948.575701851849</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45948.575701851849</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45948.575701851849</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45948.575701851849</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45948.575701851849</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45948.575701851849</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45948.575701851849</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45948.575701851849</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45948.575701851849</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45948.575701851849</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45948.575701851849</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45948.575701851849</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45948.575701851849</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45948.575701851849</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45948.575701851849</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45948.575701851849</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45948.575701851849</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45948.575701851849</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45948.575701851849</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45948.575701851849</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45948.575701851849</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45948.575701851849</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45948.575701851849</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45948.575701851849</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45948.575701851849</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45948.575701851849</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45948.575701851849</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45948.575701851849</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45948.575701851849</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45948.575701851849</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45948.575701851849</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45948.575701851849</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45948.575701851849</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45948.575701851849</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45948.575701851849</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45948.575701851849</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45948.575701851849</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45948.575701851849</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45948.575701851849</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45948.575701851849</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45948.575701851849</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45948.575701851849</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45948.575701851849</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45948.575701851849</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45948.575701851849</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45948.575701851849</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45948.575701851849</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45948.575701851849</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45948.575701851849</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45948.575701851849</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45948.575701851849</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45948.575701851849</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45948.575701851849</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45948.575701851849</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45948.575701851849</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45948.575701851849</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45948.575701851849</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45948.575701851849</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45948.575701851849</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45948.575701851849</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45948.575701851849</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45948.575701851849</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45948.575701851849</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45948.575701851849</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45948.575701851849</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45948.575701851849</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45948.575701851849</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45948.575701851849</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45948.575701851849</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45948.575701851849</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45948.575701851849</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45948.575701851849</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45948.575701851849</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45948.575701851849</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45948.575701851849</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45948.575701851849</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45948.575701851849</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45948.575701851849</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45948.575701851849</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45948.575701851849</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45948.575701851849</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45948.575701851849</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45948.575701851849</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45948.575701851849</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45948.575701851849</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45948.575701851849</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45948.575701851849</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45948.575701851849</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45948.575701851849</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45948.575701851849</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45948.575701851849</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45948.575701851849</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45948.575701851849</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45948.575701851849</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45948.575701851849</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45948.575701851849</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45948.575701851849</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45948.575701851849</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45948.575701851849</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45948.575701851849</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45948.575701851849</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45948.575701851849</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45948.575701851849</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45948.575701851849</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45948.575701851849</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45948.575701851849</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45948.575701851849</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45948.575701851849</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45948.575701851849</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45948.575701851849</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45948.575701851849</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45948.575701851849</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45948.575701851849</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45948.575701851849</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45948.575701851849</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45948.575701851849</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45948.575701851849</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45948.575701851849</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45948.575701851849</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45948.575701851849</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45948.575701851849</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45948.575701851849</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45948.575701851849</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45948.575701851849</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45948.575701851849</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45948.575701851849</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45948.575701851849</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45948.575701851849</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45948.575701851849</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45948.575701851849</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45948.575701851849</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45948.575701851849</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45948.575701851849</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45948.575701851849</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45948.575701851849</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45948.575701851849</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45948.575701851849</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45948.575701851849</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45948.575701851849</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45948.575701851849</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45948.575701851849</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45948.575701851849</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45948.575701851849</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45948.575701851849</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45948.575701851849</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45948.575701851849</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45948.575701851849</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45948.575701851849</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45948.575701851849</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45948.575701851849</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45948.575701851849</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45948.575701851849</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45948.575701851849</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45948.575701851849</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45948.575701851849</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45948.575701851849</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45948.575701851849</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45948.575701851849</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45948.575701851849</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45948.575701851849</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45948.575701851849</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45948.575701851849</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45948.575701851849</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45948.575701851849</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45948.575701851849</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45948.575701851849</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45948.575701851849</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45948.575701851849</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45948.575701851849</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45948.575701851849</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45948.575701851849</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45948.575701851849</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45948.575701851849</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45948.575701851849</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45948.575701851849</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45948.575701851849</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45948.575701851849</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45948.575701851849</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45948.575701851849</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45948.575701851849</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45948.575701851849</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45948.575701851849</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45948.575701851849</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45948.575701851849</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45948.575701851849</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45948.575701851849</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45948.575701851849</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45948.575701851849</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45948.575701851849</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45948.575701851849</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45948.575701851849</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45948.575701851849</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45948.575701851849</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45948.575701851849</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45948.575701851849</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45948.575701851849</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45948.575701851849</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45948.575701851849</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45948.575701851849</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45948.575701851849</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45948.575701851849</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45948.575701851849</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45948.575701851849</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45948.575701851849</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45948.575701851849</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45948.575701851849</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45948.575701851849</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45948.575701851849</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45948.575701851849</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45948.575701851849</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45948.575701851849</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45948.575701851849</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45948.575701851849</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45948.575701851849</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45948.575701851849</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45948.575701851849</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45948.575701851849</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45948.575701851849</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45948.575701851849</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45948.575701851849</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45948.575701851849</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45948.575701851849</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45948.575701851849</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45948.575701851849</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45948.575701851849</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45948.575701851849</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45948.575701851849</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45948.575701851849</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45948.575701851849</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45948.575701851849</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45948.575701851849</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45948.575701851849</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45948.575701851849</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45948.575701851849</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45948.575701851849</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45948.575701851849</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45948.575701851849</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45948.575701851849</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45948.575701851849</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45948.575701851849</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45948.575701851849</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45948.575701851849</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45948.575701851849</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45948.575701851849</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45948.575701851849</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45948.575701851849</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45948.575701851849</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45948.575701851849</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45948.575701851849</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45948.575701851849</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45948.575701851849</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45948.575701851849</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45948.575701851849</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45948.575701851849</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45948.575701851849</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45948.575701851849</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45948.575701851849</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45948.575701851849</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45948.575701851849</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45948.575701851849</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45948.575701851849</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45948.575701851849</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45948.575701851849</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45948.575701851849</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45948.575701851849</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45948.575701851849</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45948.575701851849</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45948.575701851849</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45948.575701851849</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45948.575701851849</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45948.575701851849</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45948.575701851849</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45948.575701851849</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45948.575701851849</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45948.575701851849</v>
      </c>
      <c r="H566" s="168"/>
      <c r="I566" s="167" t="str">
        <f>IFERROR(VLOOKUP(D566,DB!A:F,6,0),"")</f>
        <v/>
      </c>
      <c r="J566" s="167" t="str">
        <f>IFERROR(VLOOKUP(D566,DB!A:G,7,0),"")</f>
        <v/>
      </c>
      <c r="K566" s="167"/>
      <c r="L566" s="167" t="str">
        <f>IFERROR(VLOOKUP(D566,DB!A:I,9,0),"")</f>
        <v/>
      </c>
    </row>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8" ht="15"/>
    <row r="669" ht="15"/>
    <row r="676" ht="15"/>
    <row r="679" ht="15"/>
    <row r="681" ht="15"/>
    <row r="684" ht="15"/>
    <row r="692" ht="15"/>
    <row r="693" ht="15"/>
    <row r="695" ht="15"/>
    <row r="696" ht="15"/>
    <row r="700" ht="15"/>
    <row r="701" ht="15"/>
    <row r="703" ht="15"/>
    <row r="704" ht="15"/>
    <row r="705" ht="15"/>
    <row r="706" ht="15"/>
    <row r="707" ht="15"/>
    <row r="708" ht="15"/>
    <row r="709" ht="15"/>
    <row r="710"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767" ht="15"/>
    <row r="805" ht="15"/>
    <row r="806" ht="15"/>
    <row r="808" ht="15"/>
    <row r="809" ht="15"/>
    <row r="810" ht="15"/>
    <row r="812" ht="15"/>
    <row r="813" ht="15"/>
    <row r="817" ht="15"/>
    <row r="818" ht="15"/>
    <row r="820" ht="15"/>
    <row r="821" ht="15"/>
    <row r="823" ht="15"/>
    <row r="824" ht="15"/>
    <row r="825" ht="15"/>
    <row r="826" ht="15"/>
    <row r="827" ht="15"/>
    <row r="828" ht="15"/>
    <row r="829" ht="15"/>
    <row r="830" ht="15"/>
    <row r="831" ht="15"/>
    <row r="833" ht="15"/>
    <row r="834" ht="15"/>
    <row r="836" ht="15"/>
    <row r="837"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6" ht="15"/>
    <row r="877" ht="15"/>
    <row r="879" ht="15"/>
    <row r="880" ht="15"/>
    <row r="881" ht="15"/>
    <row r="882" ht="15"/>
    <row r="883" ht="15"/>
    <row r="884" ht="15"/>
    <row r="885" ht="15"/>
    <row r="886" ht="15"/>
    <row r="888" ht="15"/>
    <row r="889" ht="15"/>
    <row r="891" ht="15"/>
    <row r="892" ht="15"/>
    <row r="895" ht="15"/>
    <row r="896" ht="15"/>
    <row r="899" ht="15"/>
    <row r="902" ht="15"/>
    <row r="903" ht="15"/>
    <row r="905" ht="15"/>
    <row r="906" ht="15"/>
    <row r="908" ht="15"/>
    <row r="909" ht="15"/>
    <row r="911" ht="15"/>
    <row r="912" ht="15"/>
    <row r="914" ht="15"/>
    <row r="915" ht="15"/>
    <row r="916" ht="15"/>
    <row r="917" ht="15"/>
    <row r="918" ht="15"/>
    <row r="919" ht="15"/>
    <row r="920" ht="15"/>
    <row r="921" ht="15"/>
    <row r="922" ht="15"/>
    <row r="923" ht="15"/>
    <row r="924" ht="15"/>
    <row r="925" ht="15"/>
    <row r="926" ht="15"/>
    <row r="927" ht="15"/>
    <row r="928" ht="15"/>
    <row r="929" ht="15"/>
    <row r="930" ht="15"/>
    <row r="933" ht="15"/>
    <row r="1104" ht="15"/>
    <row r="1105" ht="15"/>
    <row r="1107" ht="15"/>
    <row r="1108" ht="15"/>
    <row r="1115" ht="15"/>
    <row r="1116" ht="15"/>
    <row r="1117" ht="15"/>
    <row r="1118" ht="15"/>
    <row r="1119" ht="15"/>
    <row r="1120" ht="15"/>
    <row r="1123" ht="15"/>
    <row r="1124" ht="15"/>
    <row r="1125" ht="15"/>
    <row r="1126" ht="15"/>
    <row r="1127" ht="15"/>
    <row r="1128" ht="15"/>
    <row r="1129"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2" ht="15"/>
    <row r="1179" ht="15"/>
    <row r="1182" ht="15"/>
    <row r="1183" ht="15"/>
    <row r="1185" ht="15"/>
    <row r="1186" ht="15"/>
    <row r="1187" ht="15"/>
    <row r="1190" ht="15"/>
    <row r="1191" ht="15"/>
    <row r="1194" ht="15"/>
    <row r="1196" ht="15"/>
    <row r="1197" ht="15"/>
    <row r="1199" ht="15"/>
    <row r="1200" ht="15"/>
    <row r="1202" ht="15"/>
    <row r="1203"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9" ht="15"/>
    <row r="1237" ht="15"/>
    <row r="1239" ht="15"/>
    <row r="1240" ht="15"/>
    <row r="1241" ht="15"/>
    <row r="1242" ht="15"/>
    <row r="1243" ht="15"/>
    <row r="1244" ht="15"/>
    <row r="1245" ht="15"/>
    <row r="1246" ht="15"/>
    <row r="1247" ht="15"/>
    <row r="1248" ht="15"/>
    <row r="1249" ht="15"/>
    <row r="1250" ht="15"/>
    <row r="1251" ht="15"/>
    <row r="1252" ht="15"/>
    <row r="1253" ht="15"/>
    <row r="1254" ht="15"/>
    <row r="1255" ht="15"/>
    <row r="1257" ht="15"/>
    <row r="1261" ht="15"/>
    <row r="1262" ht="15"/>
    <row r="1263" ht="15"/>
    <row r="1265" ht="15"/>
    <row r="1266" ht="15"/>
    <row r="1267" ht="15"/>
    <row r="1268" ht="15"/>
    <row r="1269" ht="15"/>
    <row r="1270" ht="15"/>
    <row r="1271" ht="15"/>
    <row r="1272" ht="15"/>
    <row r="1273" ht="15"/>
    <row r="1276" ht="15"/>
    <row r="1277" ht="15"/>
    <row r="1279" ht="15"/>
    <row r="1280" ht="15"/>
    <row r="1281" ht="15"/>
    <row r="1282" ht="15"/>
    <row r="1284" ht="15"/>
    <row r="1286" ht="15"/>
    <row r="1290" ht="15"/>
    <row r="1291" ht="15"/>
    <row r="1293" ht="15"/>
    <row r="1294" ht="15"/>
    <row r="1295" ht="15"/>
    <row r="1298" ht="15"/>
    <row r="1299" ht="15"/>
    <row r="1301" ht="15"/>
    <row r="1302" ht="15"/>
    <row r="1304" ht="15"/>
    <row r="1305" ht="15"/>
    <row r="1307" ht="15"/>
    <row r="1310" ht="15"/>
    <row r="1311" ht="15"/>
    <row r="1312" ht="15"/>
    <row r="1314" ht="15"/>
    <row r="1316" ht="15"/>
    <row r="1318" ht="15"/>
    <row r="1327" ht="15"/>
    <row r="1331" ht="15"/>
    <row r="1333" ht="15"/>
    <row r="1334" ht="15"/>
    <row r="1335" ht="15"/>
    <row r="1336" ht="15"/>
    <row r="1337" ht="15"/>
    <row r="1341" ht="15"/>
    <row r="1343" ht="15"/>
    <row r="1345" ht="15"/>
    <row r="1346" ht="15"/>
    <row r="1347" ht="15"/>
  </sheetData>
  <dataValidations count="2">
    <dataValidation allowBlank="1" showInputMessage="1" showErrorMessage="1" sqref="E1" xr:uid="{920C6338-E771-4DAE-8C89-92A9093EA4DE}"/>
    <dataValidation type="list" allowBlank="1" showInputMessage="1" showErrorMessage="1" sqref="E2:E56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5"/>
  <sheetViews>
    <sheetView workbookViewId="0">
      <selection activeCell="K7" sqref="K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21.802854629626381</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9.0466393518508994</v>
      </c>
      <c r="H3" s="149">
        <v>45927.987534722219</v>
      </c>
      <c r="I3" s="146" t="str">
        <f>IFERROR(VLOOKUP(D3,DB!A:F,6,0),"")</f>
        <v>SCECO</v>
      </c>
      <c r="J3" s="146" t="str">
        <f>IFERROR(VLOOKUP(D3,DB!A:G,7,0),"")</f>
        <v>Vandalized</v>
      </c>
      <c r="K3" s="145" t="s">
        <v>39072</v>
      </c>
      <c r="L3" s="146" t="str">
        <f>IFERROR(VLOOKUP(D3,DB!A:I,9,0),"")</f>
        <v>Latis</v>
      </c>
    </row>
    <row r="4" spans="1:16383" ht="31.5" customHeight="1">
      <c r="A4" s="145" t="s">
        <v>39073</v>
      </c>
      <c r="B4" s="145" t="str">
        <f>IFERROR(VLOOKUP(D4,DB!A:K,11,0),"")</f>
        <v>R6</v>
      </c>
      <c r="C4" s="145">
        <v>1</v>
      </c>
      <c r="D4" s="145" t="s">
        <v>32639</v>
      </c>
      <c r="E4" s="145" t="s">
        <v>39069</v>
      </c>
      <c r="F4" s="149">
        <v>45948.076863425929</v>
      </c>
      <c r="G4" s="148">
        <f ca="1">IFERROR(NOW()-F4,"-")</f>
        <v>0.49883842591952998</v>
      </c>
      <c r="H4" s="149">
        <v>45948.058831018519</v>
      </c>
      <c r="I4" s="145" t="str">
        <f>IFERROR(VLOOKUP(D4,DB!A:F,6,0),"")</f>
        <v>SCECO</v>
      </c>
      <c r="J4" s="145" t="str">
        <f>IFERROR(VLOOKUP(D4,DB!A:G,7,0),"")</f>
        <v>Dead+No BB Design</v>
      </c>
      <c r="K4" s="145" t="s">
        <v>39074</v>
      </c>
      <c r="L4" s="145" t="str">
        <f>IFERROR(VLOOKUP(D4,DB!A:I,9,0),"")</f>
        <v>Latis</v>
      </c>
    </row>
    <row r="5" spans="1:16383" ht="31.5" customHeight="1">
      <c r="A5" s="145" t="s">
        <v>39075</v>
      </c>
      <c r="B5" s="145" t="str">
        <f>IFERROR(VLOOKUP(D5,DB!A:K,11,0),"")</f>
        <v>R6</v>
      </c>
      <c r="C5" s="145">
        <v>1</v>
      </c>
      <c r="D5" s="145" t="s">
        <v>32747</v>
      </c>
      <c r="E5" s="145" t="s">
        <v>39069</v>
      </c>
      <c r="F5" s="149">
        <v>45948.159444444442</v>
      </c>
      <c r="G5" s="148">
        <f ca="1">IFERROR(NOW()-F5,"-")</f>
        <v>0.41625740740710171</v>
      </c>
      <c r="H5" s="149">
        <v>45948.092499999999</v>
      </c>
      <c r="I5" s="145" t="str">
        <f>IFERROR(VLOOKUP(D5,DB!A:F,6,0),"")</f>
        <v>SCECO</v>
      </c>
      <c r="J5" s="145" t="str">
        <f>IFERROR(VLOOKUP(D5,DB!A:G,7,0),"")</f>
        <v>In progress</v>
      </c>
      <c r="K5" s="145" t="s">
        <v>39076</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39077</v>
      </c>
      <c r="B6" s="145" t="str">
        <f>IFERROR(VLOOKUP(D6,DB!A:K,11,0),"")</f>
        <v>R6</v>
      </c>
      <c r="C6" s="145">
        <v>1</v>
      </c>
      <c r="D6" s="145" t="s">
        <v>33255</v>
      </c>
      <c r="E6" s="145" t="s">
        <v>39069</v>
      </c>
      <c r="F6" s="149">
        <v>45948.216736111113</v>
      </c>
      <c r="G6" s="148">
        <f ca="1">IFERROR(NOW()-F6,"-")</f>
        <v>0.3589657407355844</v>
      </c>
      <c r="H6" s="149">
        <v>45948.065520833334</v>
      </c>
      <c r="I6" s="145" t="str">
        <f>IFERROR(VLOOKUP(D6,DB!A:F,6,0),"")</f>
        <v>SCECO</v>
      </c>
      <c r="J6" s="145" t="str">
        <f>IFERROR(VLOOKUP(D6,DB!A:G,7,0),"")</f>
        <v>Vandalized</v>
      </c>
      <c r="K6" s="145" t="s">
        <v>39078</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t="s">
        <v>39079</v>
      </c>
      <c r="B7" s="145" t="s">
        <v>5398</v>
      </c>
      <c r="C7" s="108">
        <v>2</v>
      </c>
      <c r="D7" s="106" t="s">
        <v>32661</v>
      </c>
      <c r="E7" s="109" t="s">
        <v>38964</v>
      </c>
      <c r="F7" s="110">
        <v>45948.416203703702</v>
      </c>
      <c r="G7" s="78">
        <f ca="1">IFERROR(NOW()-F7,"-")</f>
        <v>0.15949814814666752</v>
      </c>
      <c r="H7" s="110">
        <v>45948.416203703702</v>
      </c>
      <c r="I7" s="106" t="str">
        <f>IFERROR(VLOOKUP(D7,DB!A:F,6,0),"")</f>
        <v>SCECO</v>
      </c>
      <c r="J7" s="105" t="str">
        <f>IFERROR(VLOOKUP(D7,DB!A:G,7,0),"")</f>
        <v>Dead</v>
      </c>
      <c r="K7" s="111" t="s">
        <v>39080</v>
      </c>
      <c r="L7" s="112" t="str">
        <f>IFERROR(VLOOKUP(D7,DB!A:I,9,0),"")</f>
        <v>Latis</v>
      </c>
    </row>
    <row r="8" spans="1:16383" ht="31.5" customHeight="1">
      <c r="A8" s="107" t="s">
        <v>39081</v>
      </c>
      <c r="B8" s="106" t="str">
        <f>IFERROR(VLOOKUP(D8,DB!A:K,11,0),"")</f>
        <v>R6</v>
      </c>
      <c r="C8" s="108">
        <v>1</v>
      </c>
      <c r="D8" s="106" t="s">
        <v>32442</v>
      </c>
      <c r="E8" s="109" t="s">
        <v>38964</v>
      </c>
      <c r="F8" s="110">
        <v>45948.538773148146</v>
      </c>
      <c r="G8" s="78">
        <f ca="1">IFERROR(NOW()-F8,"-")</f>
        <v>3.6928703702869825E-2</v>
      </c>
      <c r="H8" s="110">
        <v>45948.538773148146</v>
      </c>
      <c r="I8" s="106" t="str">
        <f>IFERROR(VLOOKUP(D8,DB!A:F,6,0),"")</f>
        <v>SCECO</v>
      </c>
      <c r="J8" s="105" t="str">
        <f>IFERROR(VLOOKUP(D8,DB!A:G,7,0),"")</f>
        <v>Vandalized</v>
      </c>
      <c r="K8" s="111" t="s">
        <v>39082</v>
      </c>
      <c r="L8" s="112" t="str">
        <f>IFERROR(VLOOKUP(D8,DB!A:I,9,0),"")</f>
        <v>Latis</v>
      </c>
    </row>
    <row r="9" spans="1:16383" ht="31.5" customHeight="1">
      <c r="A9" s="107"/>
      <c r="B9" s="106" t="str">
        <f>IFERROR(VLOOKUP(D9,DB!A:K,11,0),"")</f>
        <v/>
      </c>
      <c r="C9" s="108"/>
      <c r="D9" s="106"/>
      <c r="E9" s="109"/>
      <c r="F9" s="110"/>
      <c r="G9" s="78">
        <f ca="1">IFERROR(NOW()-F9,"-")</f>
        <v>45948.575701851849</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45948.575701851849</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45948.575701851849</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45948.575701851849</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45948.575701851849</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45948.575701851849</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45948.575701851849</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45948.575701851849</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45948.575701851849</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45948.575701851849</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45948.575701851849</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45948.575701851849</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45948.575701851849</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45948.575701851849</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45948.575701851849</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45948.575701851849</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45948.575701851849</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45948.575701851849</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45948.575701851849</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45948.575701851849</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45948.575701851849</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45948.575701851849</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45948.575701851849</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45948.575701851849</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45948.575701851849</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45948.575701851849</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45948.575701851849</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45948.575701851849</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45948.575701851849</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45948.575701851849</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45948.575701851849</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45948.575701851849</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45948.575701851849</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45948.575701851849</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45948.575701851849</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45948.575701851849</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45948.575701851849</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45948.575701851849</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45948.575701851849</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45948.575701851849</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45948.575701851849</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45948.575701851849</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45948.575701851849</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45948.575701851849</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45948.575701851849</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45948.575701851849</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45948.575701851849</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45948.575701851849</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45948.575701851849</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45948.575701851849</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45948.575701851849</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45948.575701851849</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45948.575701851849</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45948.575701851849</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45948.575701851849</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45948.575701851849</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45948.575701851849</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45948.575701851849</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45948.575701851849</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45948.575701851849</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45948.575701851849</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45948.575701851849</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45948.575701851849</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45948.575701851849</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45948.575701851849</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45948.575701851849</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45948.575701851849</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45948.575701851849</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45948.575701851849</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45948.575701851849</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45948.575701851849</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45948.575701851849</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45948.575701851849</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45948.575701851849</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45948.575701851849</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45948.575701851849</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45948.575701851849</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45948.575701851849</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45948.575701851849</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45948.575701851849</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45948.575701851849</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45948.575701851849</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45948.575701851849</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45948.575701851849</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45948.575701851849</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45948.575701851849</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45948.575701851849</v>
      </c>
      <c r="H95" s="110"/>
      <c r="I95" s="106" t="str">
        <f>IFERROR(VLOOKUP(D95,DB!A:F,6,0),"")</f>
        <v/>
      </c>
      <c r="J95" s="105" t="str">
        <f>IFERROR(VLOOKUP(D95,DB!A:G,7,0),"")</f>
        <v/>
      </c>
      <c r="K95" s="111"/>
      <c r="L95" s="112" t="str">
        <f>IFERROR(VLOOKUP(D95,DB!A:I,9,0),"")</f>
        <v/>
      </c>
    </row>
  </sheetData>
  <dataValidations count="2">
    <dataValidation allowBlank="1" showInputMessage="1" showErrorMessage="1" sqref="E1" xr:uid="{380493DB-286A-4683-AF55-C78F04945A49}"/>
    <dataValidation type="list" allowBlank="1" showInputMessage="1" showErrorMessage="1" sqref="E3 E7:E9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2025-10-18T10:49:13Z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