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46" documentId="13_ncr:1_{F6CB121F-512D-4AA6-A0C1-0FB36C537598}" xr6:coauthVersionLast="47" xr6:coauthVersionMax="47" xr10:uidLastSave="{928986C6-0757-4C7F-9B95-FC7418E5B936}"/>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alcChain>
</file>

<file path=xl/sharedStrings.xml><?xml version="1.0" encoding="utf-8"?>
<sst xmlns="http://schemas.openxmlformats.org/spreadsheetml/2006/main" count="178577" uniqueCount="39073">
  <si>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</si>
  <si>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</si>
  <si>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</si>
  <si>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</si>
  <si>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</si>
  <si>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</si>
  <si>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</si>
  <si>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</si>
  <si>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</si>
  <si>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</si>
  <si>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</si>
  <si>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</si>
  <si>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</si>
  <si>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</si>
  <si>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</si>
  <si>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</si>
  <si>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</si>
  <si>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</si>
  <si>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</si>
  <si>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</si>
  <si>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</si>
  <si>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</si>
  <si>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</si>
  <si>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</si>
  <si>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</si>
  <si>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</si>
  <si>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</si>
  <si>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</si>
  <si>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</si>
  <si>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</si>
  <si>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</si>
  <si>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</si>
  <si>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</si>
  <si>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</si>
  <si>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</si>
  <si>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</si>
  <si>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</si>
  <si>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</si>
  <si>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</si>
  <si>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</si>
  <si>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</si>
  <si>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</si>
  <si>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</si>
  <si>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</si>
  <si>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</si>
  <si>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</si>
  <si>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</si>
  <si>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</si>
  <si>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</si>
  <si>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</si>
  <si>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</si>
  <si>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</si>
  <si>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</si>
  <si>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</si>
  <si>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</si>
  <si>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</si>
  <si>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</si>
  <si>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</si>
  <si>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</si>
  <si>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</si>
  <si>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</si>
  <si>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</si>
  <si>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</si>
  <si>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</si>
  <si>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</si>
  <si>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</si>
  <si>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</si>
  <si>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</si>
  <si>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</si>
  <si>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</si>
  <si>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</si>
  <si>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</si>
  <si>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</si>
  <si>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</si>
  <si>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</si>
  <si>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</si>
  <si>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</si>
  <si>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</si>
  <si>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</si>
  <si>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</si>
  <si>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</si>
  <si>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</si>
  <si>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</si>
  <si>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</si>
  <si>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</si>
  <si>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</si>
  <si>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</si>
  <si>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</si>
  <si>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</si>
  <si>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</si>
  <si>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</si>
  <si>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</si>
  <si>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</si>
  <si>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</si>
  <si>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</si>
  <si>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</si>
  <si>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</si>
  <si>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</si>
  <si>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</si>
  <si>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</si>
  <si>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</si>
  <si>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</si>
  <si>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</si>
  <si>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</si>
  <si>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</si>
  <si>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</si>
  <si>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</si>
  <si>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</si>
  <si>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</si>
  <si>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</si>
  <si>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</si>
  <si>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</si>
  <si>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</si>
  <si>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</si>
  <si>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</si>
  <si>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</si>
  <si>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</si>
  <si>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</si>
  <si>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</si>
  <si>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</si>
  <si>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</si>
  <si>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</si>
  <si>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</si>
  <si>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</si>
  <si>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</si>
  <si>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</si>
  <si>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</si>
  <si>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</si>
  <si>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</si>
  <si>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</si>
  <si>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</si>
  <si>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</si>
  <si>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</si>
  <si>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</si>
  <si>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</si>
  <si>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</si>
  <si>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</si>
  <si>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</si>
  <si>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</si>
  <si>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</si>
  <si>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</si>
  <si>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</si>
  <si>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</si>
  <si>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</si>
  <si>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</si>
  <si>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</si>
  <si>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</si>
  <si>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</si>
  <si>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</si>
  <si>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</si>
  <si>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</si>
  <si>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</si>
  <si>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</si>
  <si>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</si>
  <si>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</si>
  <si>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</si>
  <si>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</si>
  <si>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</si>
  <si>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</si>
  <si>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</si>
  <si>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</si>
  <si>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</si>
  <si>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</si>
  <si>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</si>
  <si>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</si>
  <si>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</si>
  <si>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</si>
  <si>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</si>
  <si>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</si>
  <si>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</si>
  <si>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</si>
  <si>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</si>
  <si>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</si>
  <si>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</si>
  <si>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</si>
  <si>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</si>
  <si>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</si>
  <si>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</si>
  <si>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</si>
  <si>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</si>
  <si>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</si>
  <si>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</si>
  <si>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</si>
  <si>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</si>
  <si>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</si>
  <si>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</si>
  <si>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</si>
  <si>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</si>
  <si>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</si>
  <si>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</si>
  <si>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</si>
  <si>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</si>
  <si>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</si>
  <si>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</si>
  <si>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</si>
  <si>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</si>
  <si>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</si>
  <si>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</si>
  <si>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</si>
  <si>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</si>
  <si>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</si>
  <si>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</si>
  <si>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</si>
  <si>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</si>
  <si>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</si>
  <si>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</si>
  <si>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</si>
  <si>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</si>
  <si>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</si>
  <si>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</si>
  <si>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</si>
  <si>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</si>
  <si>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</si>
  <si>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</si>
  <si>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</si>
  <si>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</si>
  <si>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</si>
  <si>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</si>
  <si>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</si>
  <si>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</si>
  <si>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</si>
  <si>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</si>
  <si>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</si>
  <si>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</si>
  <si>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</si>
  <si>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</si>
  <si>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</si>
  <si>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</si>
  <si>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</si>
  <si>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</si>
  <si>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</si>
  <si>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</si>
  <si>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</si>
  <si>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</si>
  <si>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</si>
  <si>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</si>
  <si>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</si>
  <si>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</si>
  <si>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</si>
  <si>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</si>
  <si>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</si>
  <si>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</si>
  <si>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</si>
  <si>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</si>
  <si>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</si>
  <si>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</si>
  <si>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</si>
  <si>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</si>
  <si>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</si>
  <si>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</si>
  <si>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</si>
  <si>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</si>
  <si>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</si>
  <si>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</si>
  <si>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</si>
  <si>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</si>
  <si>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</si>
  <si>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</si>
  <si>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</si>
  <si>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</si>
  <si>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</si>
  <si>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</si>
  <si>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</si>
  <si>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</si>
  <si>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</si>
  <si>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</si>
  <si>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</si>
  <si>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</si>
  <si>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</si>
  <si>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</si>
  <si>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</si>
  <si>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</si>
  <si>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</si>
  <si>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</si>
  <si>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</si>
  <si>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</si>
  <si>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</si>
  <si>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</si>
  <si>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</si>
  <si>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</si>
  <si>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</si>
  <si>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</si>
  <si>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</si>
  <si>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</si>
  <si>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</si>
  <si>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</si>
  <si>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</si>
  <si>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</si>
  <si>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</si>
  <si>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</si>
  <si>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</si>
  <si>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</si>
  <si>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</si>
  <si>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</si>
  <si>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</si>
  <si>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</si>
  <si>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</si>
  <si>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</si>
  <si>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</si>
  <si>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</si>
  <si>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</si>
  <si>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</si>
  <si>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</si>
  <si>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</si>
  <si>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</si>
  <si>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</si>
  <si>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</si>
  <si>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</si>
  <si>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</si>
  <si>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</si>
  <si>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</si>
  <si>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</si>
  <si>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</si>
  <si>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</si>
  <si>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</si>
  <si>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</si>
  <si>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</si>
  <si>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</si>
  <si>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</si>
  <si>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</si>
  <si>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</si>
  <si>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</si>
  <si>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</si>
  <si>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</si>
  <si>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</si>
  <si>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</si>
  <si>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</si>
  <si>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</si>
  <si>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</si>
  <si>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</si>
  <si>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</si>
  <si>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</si>
  <si>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</si>
  <si>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</si>
  <si>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</si>
  <si>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</si>
  <si>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</si>
  <si>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</si>
  <si>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</si>
  <si>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</si>
  <si>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</si>
  <si>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</si>
  <si>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</si>
  <si>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</si>
  <si>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</si>
  <si>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</si>
  <si>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</si>
  <si>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</si>
  <si>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</si>
  <si>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</si>
  <si>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</si>
  <si>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</si>
  <si>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</si>
  <si>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</si>
  <si>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</si>
  <si>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</si>
  <si>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</si>
  <si>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</si>
  <si>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</si>
  <si>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</si>
  <si>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</si>
  <si>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</si>
  <si>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</si>
  <si>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</si>
  <si>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</si>
  <si>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</si>
  <si>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</si>
  <si>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</si>
  <si>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</si>
  <si>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</si>
  <si>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</si>
  <si>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</si>
  <si>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</si>
  <si>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</si>
  <si>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</si>
  <si>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</si>
  <si>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</si>
  <si>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</si>
  <si>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</si>
  <si>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</si>
  <si>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</si>
  <si>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</si>
  <si>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</si>
  <si>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</si>
  <si>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</si>
  <si>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</si>
  <si>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</si>
  <si>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</si>
  <si>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</si>
  <si>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</si>
  <si>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</si>
  <si>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</si>
  <si>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</si>
  <si>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</si>
  <si>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</si>
  <si>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</si>
  <si>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</si>
  <si>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</si>
  <si>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</si>
  <si>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</si>
  <si>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</si>
  <si>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</si>
  <si>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</si>
  <si>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</si>
  <si>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</si>
  <si>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</si>
  <si>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</si>
  <si>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</si>
  <si>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</si>
  <si>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</si>
  <si>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</si>
  <si>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</si>
  <si>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</si>
  <si>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</si>
  <si>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</si>
  <si>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</si>
  <si>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</si>
  <si>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</si>
  <si>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</si>
  <si>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</si>
  <si>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</si>
  <si>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</si>
  <si>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</si>
  <si>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</si>
  <si>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</si>
  <si>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</si>
  <si>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</si>
  <si>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</si>
  <si>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</si>
  <si>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</si>
  <si>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</si>
  <si>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</si>
  <si>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</si>
  <si>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</si>
  <si>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</si>
  <si>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</si>
  <si>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</si>
  <si>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</si>
  <si>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</si>
  <si>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</si>
  <si>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</si>
  <si>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</si>
  <si>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</si>
  <si>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</si>
  <si>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</si>
  <si>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</si>
  <si>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</si>
  <si>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</si>
  <si>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</si>
  <si>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</si>
  <si>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</si>
  <si>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</si>
  <si>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</si>
  <si>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</si>
  <si>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</si>
  <si>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</si>
  <si>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</si>
  <si>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</si>
  <si>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</si>
  <si>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</si>
  <si>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</si>
  <si>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</si>
  <si>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</si>
  <si>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</si>
  <si>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</si>
  <si>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</si>
  <si>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</si>
  <si>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</si>
  <si>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</si>
  <si>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</si>
  <si>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</si>
  <si>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</si>
  <si>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</si>
  <si>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</si>
  <si>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</si>
  <si>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</si>
  <si>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</si>
  <si>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</si>
  <si>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</si>
  <si>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</si>
  <si>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</si>
  <si>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</si>
  <si>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</si>
  <si>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</si>
  <si>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</si>
  <si>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</si>
  <si>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</si>
  <si>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</si>
  <si>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</si>
  <si>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</si>
  <si>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</si>
  <si>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</si>
  <si>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</si>
  <si>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</si>
  <si>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</si>
  <si>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</si>
  <si>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</si>
  <si>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</si>
  <si>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</si>
  <si>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</si>
  <si>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</si>
  <si>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</si>
  <si>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</si>
  <si>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</si>
  <si>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</si>
  <si>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</si>
  <si>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</si>
  <si>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</si>
  <si>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</si>
  <si>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</si>
  <si>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</si>
  <si>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</si>
  <si>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</si>
  <si>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</si>
  <si>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</si>
  <si>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</si>
  <si>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</si>
  <si>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</si>
  <si>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</si>
  <si>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</si>
  <si>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</si>
  <si>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</si>
  <si>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</si>
  <si>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</si>
  <si>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</si>
  <si>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</si>
  <si>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</si>
  <si>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</si>
  <si>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</si>
  <si>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</si>
  <si>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</si>
  <si>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</si>
  <si>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</si>
  <si>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</si>
  <si>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</si>
  <si>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</si>
  <si>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</si>
  <si>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</si>
  <si>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</si>
  <si>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</si>
  <si>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</si>
  <si>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</si>
  <si>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</si>
  <si>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</si>
  <si>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</si>
  <si>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</si>
  <si>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</si>
  <si>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</si>
  <si>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</si>
  <si>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</si>
  <si>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</si>
  <si>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</si>
  <si>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</si>
  <si>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</si>
  <si>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</si>
  <si>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</si>
  <si>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</si>
  <si>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</si>
  <si>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</si>
  <si>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</si>
  <si>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</si>
  <si>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</si>
  <si>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</si>
  <si>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</si>
  <si>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</si>
  <si>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</si>
  <si>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</si>
  <si>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</si>
  <si>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</si>
  <si>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</si>
  <si>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</si>
  <si>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</si>
  <si>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</si>
  <si>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</si>
  <si>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</si>
  <si>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</si>
  <si>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</si>
  <si>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</si>
  <si>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</si>
  <si>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</si>
  <si>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</si>
  <si>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</si>
  <si>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</si>
  <si>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</si>
  <si>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</si>
  <si>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</si>
  <si>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</si>
  <si>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</si>
  <si>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</si>
  <si>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</si>
  <si>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</si>
  <si>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</si>
  <si>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</si>
  <si>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</si>
  <si>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</si>
  <si>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</si>
  <si>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</si>
  <si>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</si>
  <si>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</si>
  <si>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</si>
  <si>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</si>
  <si>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</si>
  <si>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</si>
  <si>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</si>
  <si>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</si>
  <si>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</si>
  <si>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</si>
  <si>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</si>
  <si>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</si>
  <si>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</si>
  <si>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</si>
  <si>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</si>
  <si>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</si>
  <si>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</si>
  <si>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</si>
  <si>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</si>
  <si>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</si>
  <si>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</si>
  <si>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</si>
  <si>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</si>
  <si>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</si>
  <si>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</si>
  <si>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</si>
  <si>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</si>
  <si>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</si>
  <si>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</si>
  <si>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</si>
  <si>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</si>
  <si>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</si>
  <si>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</si>
  <si>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</si>
  <si>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</si>
  <si>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</si>
  <si>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</si>
  <si>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</si>
  <si>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</si>
  <si>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</si>
  <si>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</si>
  <si>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</si>
  <si>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</si>
  <si>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</si>
  <si>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</si>
  <si>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</si>
  <si>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</si>
  <si>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</si>
  <si>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</si>
  <si>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</si>
  <si>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</si>
  <si>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</si>
  <si>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</si>
  <si>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</si>
  <si>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</si>
  <si>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</si>
  <si>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</si>
  <si>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</si>
  <si>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</si>
  <si>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</si>
  <si>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</si>
  <si>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</si>
  <si>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</si>
  <si>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</si>
  <si>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</si>
  <si>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</si>
  <si>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</si>
  <si>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</si>
  <si>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</si>
  <si>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</si>
  <si>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</si>
  <si>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</si>
  <si>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</si>
  <si>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</si>
  <si>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</si>
  <si>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</si>
  <si>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</si>
  <si>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</si>
  <si>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</si>
  <si>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</si>
  <si>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</si>
  <si>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</si>
  <si>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</si>
  <si>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</si>
  <si>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</si>
  <si>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</si>
  <si>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</si>
  <si>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</si>
  <si>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</si>
  <si>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</si>
  <si>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</si>
  <si>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</si>
  <si>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</si>
  <si>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</si>
  <si>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</si>
  <si>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</si>
  <si>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</si>
  <si>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</si>
  <si>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</si>
  <si>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</si>
  <si>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</si>
  <si>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</si>
  <si>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</si>
  <si>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</si>
  <si>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</si>
  <si>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</si>
  <si>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</si>
  <si>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</si>
  <si>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</si>
  <si>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</si>
  <si>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</si>
  <si>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</si>
  <si>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</si>
  <si>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</si>
  <si>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</si>
  <si>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</si>
  <si>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</si>
  <si>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</si>
  <si>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</si>
  <si>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</si>
  <si>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</si>
  <si>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</si>
  <si>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</si>
  <si>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</si>
  <si>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</si>
  <si>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</si>
  <si>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</si>
  <si>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</si>
  <si>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</si>
  <si>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</si>
  <si>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</si>
  <si>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</si>
  <si>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</si>
  <si>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</si>
  <si>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</si>
  <si>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</si>
  <si>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</si>
  <si>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</si>
  <si>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</si>
  <si>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</si>
  <si>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</si>
  <si>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</si>
  <si>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</si>
  <si>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</si>
  <si>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</si>
  <si>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</si>
  <si>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</si>
  <si>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</si>
  <si>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</si>
  <si>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</si>
  <si>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</si>
  <si>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</si>
  <si>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</si>
  <si>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</si>
  <si>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</si>
  <si>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</si>
  <si>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</si>
  <si>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</si>
  <si>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</si>
  <si>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</si>
  <si>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</si>
  <si>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</si>
  <si>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</si>
  <si>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</si>
  <si>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</si>
  <si>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</si>
  <si>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</si>
  <si>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</si>
  <si>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</si>
  <si>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</si>
  <si>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</si>
  <si>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</si>
  <si>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</si>
  <si>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</si>
  <si>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</si>
  <si>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</si>
  <si>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</si>
  <si>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</si>
  <si>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</si>
  <si>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</si>
  <si>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</si>
  <si>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</si>
  <si>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</si>
  <si>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</si>
  <si>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</si>
  <si>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</si>
  <si>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</si>
  <si>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</si>
  <si>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</si>
  <si>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</si>
  <si>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</si>
  <si>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</si>
  <si>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</si>
  <si>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</si>
  <si>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</si>
  <si>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</si>
  <si>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</si>
  <si>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</si>
  <si>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</si>
  <si>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</si>
  <si>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</si>
  <si>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</si>
  <si>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</si>
  <si>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</si>
  <si>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</si>
  <si>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</si>
  <si>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</si>
  <si>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</si>
  <si>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</si>
  <si>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</si>
  <si>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</si>
  <si>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</si>
  <si>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</si>
  <si>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</si>
  <si>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</si>
  <si>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</si>
  <si>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</si>
  <si>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</si>
  <si>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</si>
  <si>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</si>
  <si>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</si>
  <si>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</si>
  <si>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</si>
  <si>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</si>
  <si>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</si>
  <si>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</si>
  <si>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</si>
  <si>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</si>
  <si>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</si>
  <si>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</si>
  <si>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</si>
  <si>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</si>
  <si>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</si>
  <si>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</si>
  <si>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</si>
  <si>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</si>
  <si>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</si>
  <si>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</si>
  <si>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</si>
  <si>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</si>
  <si>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</si>
  <si>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</si>
  <si>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</si>
  <si>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</si>
  <si>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</si>
  <si>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</si>
  <si>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</si>
  <si>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</si>
  <si>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</si>
  <si>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</si>
  <si>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</si>
  <si>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</si>
  <si>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</si>
  <si>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</si>
  <si>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</si>
  <si>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</si>
  <si>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</si>
  <si>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</si>
  <si>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</si>
  <si>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</si>
  <si>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</si>
  <si>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</si>
  <si>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</si>
  <si>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</si>
  <si>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</si>
  <si>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</si>
  <si>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</si>
  <si>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</si>
  <si>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</si>
  <si>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</si>
  <si>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</si>
  <si>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</si>
  <si>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</si>
  <si>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</si>
  <si>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</si>
  <si>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</si>
  <si>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</si>
  <si>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</si>
  <si>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</si>
  <si>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</si>
  <si>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</si>
  <si>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</si>
  <si>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</si>
  <si>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</si>
  <si>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</si>
  <si>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</si>
  <si>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</si>
  <si>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</si>
  <si>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</si>
  <si>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</si>
  <si>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</si>
  <si>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</si>
  <si>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</si>
  <si>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</si>
  <si>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</si>
  <si>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</si>
  <si>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</si>
  <si>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</si>
  <si>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</si>
  <si>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</si>
  <si>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</si>
  <si>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</si>
  <si>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</si>
  <si>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</si>
  <si>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</si>
  <si>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</si>
  <si>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</si>
  <si>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</si>
  <si>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</si>
  <si>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</si>
  <si>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</si>
  <si>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</si>
  <si>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</si>
  <si>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</si>
  <si>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</si>
  <si>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</si>
  <si>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</si>
  <si>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</si>
  <si>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</si>
  <si>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</si>
  <si>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</si>
  <si>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</si>
  <si>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</si>
  <si>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</si>
  <si>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</si>
  <si>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</si>
  <si>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</si>
  <si>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</si>
  <si>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</si>
  <si>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</si>
  <si>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</si>
  <si>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</si>
  <si>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</si>
  <si>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</si>
  <si>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</si>
  <si>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</si>
  <si>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</si>
  <si>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</si>
  <si>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</si>
  <si>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</si>
  <si>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</si>
  <si>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</si>
  <si>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</si>
  <si>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</si>
  <si>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</si>
  <si>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</si>
  <si>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</si>
  <si>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</si>
  <si>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</si>
  <si>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</si>
  <si>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</si>
  <si>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</si>
  <si>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</si>
  <si>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</si>
  <si>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</si>
  <si>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</si>
  <si>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</si>
  <si>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</si>
  <si>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</si>
  <si>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</si>
  <si>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</si>
  <si>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</si>
  <si>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</si>
  <si>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</si>
  <si>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</si>
  <si>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</si>
  <si>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</si>
  <si>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</si>
  <si>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</si>
  <si>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</si>
  <si>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</si>
  <si>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</si>
  <si>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</si>
  <si>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</si>
  <si>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</si>
  <si>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</si>
  <si>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</si>
  <si>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</si>
  <si>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</si>
  <si>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</si>
  <si>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</si>
  <si>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</si>
  <si>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</si>
  <si>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</si>
  <si>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</si>
  <si>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</si>
  <si>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</si>
  <si>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</si>
  <si>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</si>
  <si>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</si>
  <si>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</si>
  <si>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</si>
  <si>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</si>
  <si>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</si>
  <si>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</si>
  <si>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</si>
  <si>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</si>
  <si>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</si>
  <si>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</si>
  <si>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</si>
  <si>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</si>
  <si>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</si>
  <si>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</si>
  <si>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</si>
  <si>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</si>
  <si>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</si>
  <si>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</si>
  <si>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</si>
  <si>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</si>
  <si>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</si>
  <si>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</si>
  <si>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</si>
  <si>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</si>
  <si>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</si>
  <si>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</si>
  <si>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</si>
  <si>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</si>
  <si>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</si>
  <si>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</si>
  <si>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</si>
  <si>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</si>
  <si>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</si>
  <si>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</si>
  <si>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</si>
  <si>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</si>
  <si>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</si>
  <si>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</si>
  <si>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</si>
  <si>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</si>
  <si>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</si>
  <si>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</si>
  <si>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</si>
  <si>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</si>
  <si>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</si>
  <si>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</si>
  <si>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</si>
  <si>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</si>
  <si>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</si>
  <si>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</si>
  <si>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</si>
  <si>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</si>
  <si>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</si>
  <si>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</si>
  <si>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</si>
  <si>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</si>
  <si>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</si>
  <si>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</si>
  <si>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</si>
  <si>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</si>
  <si>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</si>
  <si>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</si>
  <si>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</si>
  <si>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</si>
  <si>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</si>
  <si>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</si>
  <si>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</si>
  <si>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</si>
  <si>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</si>
  <si>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</si>
  <si>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</si>
  <si>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</si>
  <si>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</si>
  <si>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</si>
  <si>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</si>
  <si>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</si>
  <si>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</si>
  <si>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</si>
  <si>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</si>
  <si>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</si>
  <si>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</si>
  <si>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</si>
  <si>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</si>
  <si>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</si>
  <si>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</si>
  <si>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</si>
  <si>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</si>
  <si>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</si>
  <si>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</si>
  <si>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</si>
  <si>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</si>
  <si>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</si>
  <si>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</si>
  <si>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</si>
  <si>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</si>
  <si>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</si>
  <si>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</si>
  <si>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</si>
  <si>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</si>
  <si>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</si>
  <si>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</si>
  <si>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</si>
  <si>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</si>
  <si>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</si>
  <si>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</si>
  <si>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</si>
  <si>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</si>
  <si>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</si>
  <si>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</si>
  <si>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</si>
  <si>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</si>
  <si>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</si>
  <si>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</si>
  <si>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</si>
  <si>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</si>
  <si>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</si>
  <si>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</si>
  <si>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</si>
  <si>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</si>
  <si>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</si>
  <si>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</si>
  <si>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</si>
  <si>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</si>
  <si>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</si>
  <si>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</si>
  <si>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</si>
  <si>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</si>
  <si>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</si>
  <si>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</si>
  <si>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</si>
  <si>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</si>
  <si>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</si>
  <si>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</si>
  <si>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</si>
  <si>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</si>
  <si>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</si>
  <si>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</si>
  <si>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</si>
  <si>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</si>
  <si>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</si>
  <si>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</si>
  <si>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</si>
  <si>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</si>
  <si>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</si>
  <si>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</si>
  <si>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</si>
  <si>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</si>
  <si>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</si>
  <si>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</si>
  <si>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</si>
  <si>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</si>
  <si>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</si>
  <si>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</si>
  <si>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</si>
  <si>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</si>
  <si>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</si>
  <si>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</si>
  <si>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</si>
  <si>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</si>
  <si>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</si>
  <si>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</si>
  <si>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</si>
  <si>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</si>
  <si>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</si>
  <si>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</si>
  <si>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</si>
  <si>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</si>
  <si>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</si>
  <si>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</si>
  <si>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</si>
  <si>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</si>
  <si>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</si>
  <si>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</si>
  <si>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</si>
  <si>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</si>
  <si>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</si>
  <si>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</si>
  <si>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</si>
  <si>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</si>
  <si>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</si>
  <si>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</si>
  <si>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</si>
  <si>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</si>
  <si>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</si>
  <si>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</si>
  <si>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</si>
  <si>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</si>
  <si>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</si>
  <si>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</si>
  <si>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</si>
  <si>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</si>
  <si>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</si>
  <si>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</si>
  <si>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</si>
  <si>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</si>
  <si>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</si>
  <si>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</si>
  <si>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</si>
  <si>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</si>
  <si>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</si>
  <si>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</si>
  <si>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</si>
  <si>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</si>
  <si>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</si>
  <si>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</si>
  <si>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</si>
  <si>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</si>
  <si>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</si>
  <si>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</si>
  <si>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</si>
  <si>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</si>
  <si>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</si>
  <si>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</si>
  <si>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</si>
  <si>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</si>
  <si>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</si>
  <si>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</si>
  <si>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</si>
  <si>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</si>
  <si>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</si>
  <si>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</si>
  <si>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</si>
  <si>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</si>
  <si>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</si>
  <si>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</si>
  <si>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</si>
  <si>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</si>
  <si>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</si>
  <si>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</si>
  <si>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</si>
  <si>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</si>
  <si>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</si>
  <si>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</si>
  <si>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</si>
  <si>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</si>
  <si>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</si>
  <si>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</si>
  <si>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</si>
  <si>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</si>
  <si>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</si>
  <si>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</si>
  <si>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</si>
  <si>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</si>
  <si>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</si>
  <si>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</si>
  <si>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</si>
  <si>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</si>
  <si>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</si>
  <si>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</si>
  <si>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</si>
  <si>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</si>
  <si>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</si>
  <si>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</si>
  <si>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</si>
  <si>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</si>
  <si>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</si>
  <si>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</si>
  <si>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</si>
  <si>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</si>
  <si>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</si>
  <si>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</si>
  <si>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</si>
  <si>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</si>
  <si>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</si>
  <si>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</si>
  <si>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</si>
  <si>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</si>
  <si>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</si>
  <si>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</si>
  <si>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</si>
  <si>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</si>
  <si>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</si>
  <si>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</si>
  <si>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</si>
  <si>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</si>
  <si>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</si>
  <si>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</si>
  <si>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</si>
  <si>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</si>
  <si>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</si>
  <si>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</si>
  <si>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</si>
  <si>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</si>
  <si>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</si>
  <si>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</si>
  <si>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</si>
  <si>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</si>
  <si>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</si>
  <si>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</si>
  <si>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</si>
  <si>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</si>
  <si>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</si>
  <si>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</si>
  <si>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</si>
  <si>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</si>
  <si>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</si>
  <si>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</si>
  <si>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</si>
  <si>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</si>
  <si>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</si>
  <si>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</si>
  <si>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</si>
  <si>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</si>
  <si>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</si>
  <si>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</si>
  <si>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</si>
  <si>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</si>
  <si>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</si>
  <si>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</si>
  <si>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</si>
  <si>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</si>
  <si>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</si>
  <si>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</si>
  <si>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</si>
  <si>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</si>
  <si>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</si>
  <si>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</si>
  <si>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</si>
  <si>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</si>
  <si>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</si>
  <si>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</si>
  <si>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</si>
  <si>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</si>
  <si>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</si>
  <si>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</si>
  <si>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</si>
  <si>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</si>
  <si>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</si>
  <si>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</si>
  <si>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</si>
  <si>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</si>
  <si>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</si>
  <si>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</si>
  <si>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</si>
  <si>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</si>
  <si>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</si>
  <si>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</si>
  <si>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</si>
  <si>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</si>
  <si>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</si>
  <si>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</si>
  <si>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</si>
  <si>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</si>
  <si>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</si>
  <si>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</si>
  <si>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</si>
  <si>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</si>
  <si>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</si>
  <si>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</si>
  <si>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</si>
  <si>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</si>
  <si>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</si>
  <si>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</si>
  <si>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</si>
  <si>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</si>
  <si>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</si>
  <si>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</si>
  <si>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</si>
  <si>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</si>
  <si>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</si>
  <si>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</si>
  <si>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</si>
  <si>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</si>
  <si>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</si>
  <si>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</si>
  <si>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</si>
  <si>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</si>
  <si>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</si>
  <si>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</si>
  <si>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</si>
  <si>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</si>
  <si>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</si>
  <si>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</si>
  <si>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</si>
  <si>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</si>
  <si>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</si>
  <si>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</si>
  <si>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</si>
  <si>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</si>
  <si>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</si>
  <si>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</si>
  <si>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</si>
  <si>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</si>
  <si>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</si>
  <si>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</si>
  <si>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</si>
  <si>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</si>
  <si>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</si>
  <si>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</si>
  <si>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</si>
  <si>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</si>
  <si>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</si>
  <si>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</si>
  <si>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</si>
  <si>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</si>
  <si>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</si>
  <si>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</si>
  <si>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</si>
  <si>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</si>
  <si>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</si>
  <si>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</si>
  <si>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</si>
  <si>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</si>
  <si>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</si>
  <si>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</si>
  <si>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</si>
  <si>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</si>
  <si>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</si>
  <si>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</si>
  <si>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</si>
  <si>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</si>
  <si>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</si>
  <si>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</si>
  <si>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</si>
  <si>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</si>
  <si>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</si>
  <si>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</si>
  <si>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</si>
  <si>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</si>
  <si>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</si>
  <si>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</si>
  <si>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</si>
  <si>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</si>
  <si>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</si>
  <si>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</si>
  <si>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</si>
  <si>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</si>
  <si>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</si>
  <si>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</si>
  <si>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</si>
  <si>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</si>
  <si>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</si>
  <si>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</si>
  <si>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</si>
  <si>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</si>
  <si>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</si>
  <si>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</si>
  <si>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</si>
  <si>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</si>
  <si>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</si>
  <si>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</si>
  <si>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</si>
  <si>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</si>
  <si>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</si>
  <si>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</si>
  <si>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</si>
  <si>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</si>
  <si>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</si>
  <si>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</si>
  <si>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</si>
  <si>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</si>
  <si>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</si>
  <si>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</si>
  <si>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</si>
  <si>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</si>
  <si>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</si>
  <si>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</si>
  <si>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</si>
  <si>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</si>
  <si>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</si>
  <si>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</si>
  <si>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</si>
  <si>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</si>
  <si>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</si>
  <si>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</si>
  <si>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</si>
  <si>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</si>
  <si>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</si>
  <si>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</si>
  <si>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</si>
  <si>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</si>
  <si>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</si>
  <si>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</si>
  <si>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</si>
  <si>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</si>
  <si>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</si>
  <si>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</si>
  <si>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</si>
  <si>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</si>
  <si>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</si>
  <si>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</si>
  <si>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</si>
  <si>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</si>
  <si>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</si>
  <si>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</si>
  <si>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</si>
  <si>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</si>
  <si>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</si>
  <si>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</si>
  <si>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</si>
  <si>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</si>
  <si>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</si>
  <si>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</si>
  <si>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</si>
  <si>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</si>
  <si>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</si>
  <si>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</si>
  <si>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</si>
  <si>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</si>
  <si>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</si>
  <si>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</si>
  <si>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</si>
  <si>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</si>
  <si>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</si>
  <si>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</si>
  <si>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</si>
  <si>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</si>
  <si>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</si>
  <si>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</si>
  <si>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</si>
  <si>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</si>
  <si>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</si>
  <si>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</si>
  <si>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</si>
  <si>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</si>
  <si>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</si>
  <si>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</si>
  <si>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</si>
  <si>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</si>
  <si>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</si>
  <si>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</si>
  <si>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</si>
  <si>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</si>
  <si>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</si>
  <si>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</si>
  <si>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</si>
  <si>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</si>
  <si>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</si>
  <si>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</si>
  <si>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</si>
  <si>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</si>
  <si>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</si>
  <si>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</si>
  <si>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</si>
  <si>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</si>
  <si>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</si>
  <si>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</si>
  <si>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</si>
  <si>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</si>
  <si>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</si>
  <si>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</si>
  <si>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</si>
  <si>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</si>
  <si>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</si>
  <si>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</si>
  <si>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</si>
  <si>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</si>
  <si>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</si>
  <si>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</si>
  <si>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</si>
  <si>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</si>
  <si>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</si>
  <si>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</si>
  <si>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</si>
  <si>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</si>
  <si>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</si>
  <si>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</si>
  <si>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</si>
  <si>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</si>
  <si>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</si>
  <si>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</si>
  <si>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</si>
  <si>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</si>
  <si>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</si>
  <si>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</si>
  <si>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</si>
  <si>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</si>
  <si>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</si>
  <si>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</si>
  <si>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</si>
  <si>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</si>
  <si>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</si>
  <si>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</si>
  <si>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</si>
  <si>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</si>
  <si>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</si>
  <si>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</si>
  <si>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</si>
  <si>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</si>
  <si>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</si>
  <si>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</si>
  <si>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</si>
  <si>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</si>
  <si>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</si>
  <si>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</si>
  <si>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</si>
  <si>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</si>
  <si>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</si>
  <si>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</si>
  <si>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</si>
  <si>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</si>
  <si>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</si>
  <si>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</si>
  <si>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</si>
  <si>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</si>
  <si>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</si>
  <si>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</si>
  <si>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</si>
  <si>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</si>
  <si>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</si>
  <si>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</si>
  <si>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</si>
  <si>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</si>
  <si>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</si>
  <si>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</si>
  <si>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</si>
  <si>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</si>
  <si>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</si>
  <si>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</si>
  <si>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</si>
  <si>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</si>
  <si>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</si>
  <si>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</si>
  <si>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</si>
  <si>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</si>
  <si>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</si>
  <si>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</si>
  <si>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</si>
  <si>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</si>
  <si>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</si>
  <si>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</si>
  <si>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</si>
  <si>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</si>
  <si>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</si>
  <si>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</si>
  <si>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</si>
  <si>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</si>
  <si>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</si>
  <si>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</si>
  <si>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</si>
  <si>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</si>
  <si>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</si>
  <si>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</si>
  <si>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</si>
  <si>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</si>
  <si>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</si>
  <si>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</si>
  <si>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</si>
  <si>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</si>
  <si>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</si>
  <si>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</si>
  <si>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</si>
  <si>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</si>
  <si>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</si>
  <si>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</si>
  <si>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</si>
  <si>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</si>
  <si>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</si>
  <si>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</si>
  <si>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</si>
  <si>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</si>
  <si>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</si>
  <si>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</si>
  <si>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</si>
  <si>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</si>
  <si>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</si>
  <si>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</si>
  <si>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</si>
  <si>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</si>
  <si>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</si>
  <si>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</si>
  <si>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</si>
  <si>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</si>
  <si>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</si>
  <si>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</si>
  <si>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</si>
  <si>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</si>
  <si>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</si>
  <si>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</si>
  <si>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</si>
  <si>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</si>
  <si>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</si>
  <si>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</si>
  <si>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</si>
  <si>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</si>
  <si>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</si>
  <si>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</si>
  <si>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</si>
  <si>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</si>
  <si>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</si>
  <si>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</si>
  <si>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</si>
  <si>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</si>
  <si>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</si>
  <si>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</si>
  <si>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</si>
  <si>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</si>
  <si>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</si>
  <si>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</si>
  <si>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</si>
  <si>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</si>
  <si>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</si>
  <si>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</si>
  <si>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</si>
  <si>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</si>
  <si>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</si>
  <si>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</si>
  <si>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</si>
  <si>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</si>
  <si>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</si>
  <si>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</si>
  <si>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</si>
  <si>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</si>
  <si>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</si>
  <si>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</si>
  <si>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</si>
  <si>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</si>
  <si>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</si>
  <si>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</si>
  <si>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</si>
  <si>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</si>
  <si>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</si>
  <si>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</si>
  <si>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</si>
  <si>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</si>
  <si>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</si>
  <si>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</si>
  <si>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</si>
  <si>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</si>
  <si>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</si>
  <si>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</si>
  <si>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</si>
  <si>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</si>
  <si>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</si>
  <si>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</si>
  <si>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</si>
  <si>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</si>
  <si>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</si>
  <si>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</si>
  <si>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</si>
  <si>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</si>
  <si>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</si>
  <si>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</si>
  <si>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</si>
  <si>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</si>
  <si>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</si>
  <si>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</si>
  <si>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</si>
  <si>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</si>
  <si>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</si>
  <si>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</si>
  <si>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</si>
  <si>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</si>
  <si>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</si>
  <si>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</si>
  <si>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</si>
  <si>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</si>
  <si>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</si>
  <si>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</si>
  <si>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</si>
  <si>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</si>
  <si>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</si>
  <si>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</si>
  <si>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</si>
  <si>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</si>
  <si>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</si>
  <si>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</si>
  <si>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</si>
  <si>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</si>
  <si>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</si>
  <si>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</si>
  <si>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</si>
  <si>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</si>
  <si>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</si>
  <si>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</si>
  <si>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</si>
  <si>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</si>
  <si>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</si>
  <si>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</si>
  <si>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</si>
  <si>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</si>
  <si>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</si>
  <si>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</si>
  <si>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</si>
  <si>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</si>
  <si>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</si>
  <si>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</si>
  <si>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</si>
  <si>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</si>
  <si>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</si>
  <si>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</si>
  <si>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</si>
  <si>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</si>
  <si>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</si>
  <si>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</si>
  <si>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</si>
  <si>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</si>
  <si>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</si>
  <si>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</si>
  <si>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</si>
  <si>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</si>
  <si>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</si>
  <si>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</si>
  <si>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</si>
  <si>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</si>
  <si>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</si>
  <si>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</si>
  <si>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</si>
  <si>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</si>
  <si>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</si>
  <si>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</si>
  <si>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</si>
  <si>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</si>
  <si>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</si>
  <si>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</si>
  <si>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</si>
  <si>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</si>
  <si>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</si>
  <si>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</si>
  <si>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</si>
  <si>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</si>
  <si>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</si>
  <si>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</si>
  <si>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</si>
  <si>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</si>
  <si>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</si>
  <si>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</si>
  <si>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</si>
  <si>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</si>
  <si>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</si>
  <si>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</si>
  <si>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</si>
  <si>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</si>
  <si>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</si>
  <si>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</si>
  <si>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</si>
  <si>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</si>
  <si>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</si>
  <si>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</si>
  <si>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</si>
  <si>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</si>
  <si>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</si>
  <si>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</si>
  <si>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</si>
  <si>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</si>
  <si>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</si>
  <si>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</si>
  <si>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</si>
  <si>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</si>
  <si>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</si>
  <si>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</si>
  <si>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</si>
  <si>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</si>
  <si>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</si>
  <si>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</si>
  <si>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</si>
  <si>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</si>
  <si>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</si>
  <si>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</si>
  <si>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</si>
  <si>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</si>
  <si>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</si>
  <si>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</si>
  <si>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</si>
  <si>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</si>
  <si>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</si>
  <si>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</si>
  <si>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</si>
  <si>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</si>
  <si>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</si>
  <si>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</si>
  <si>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</si>
  <si>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</si>
  <si>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</si>
  <si>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</si>
  <si>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</si>
  <si>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</si>
  <si>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</si>
  <si>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</si>
  <si>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</si>
  <si>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</si>
  <si>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</si>
  <si>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</si>
  <si>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</si>
  <si>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</si>
  <si>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</si>
  <si>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</si>
  <si>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</si>
  <si>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</si>
  <si>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</si>
  <si>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</si>
  <si>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</si>
  <si>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</si>
  <si>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</si>
  <si>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</si>
  <si>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</si>
  <si>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</si>
  <si>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</si>
  <si>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</si>
  <si>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</si>
  <si>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</si>
  <si>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</si>
  <si>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</si>
  <si>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</si>
  <si>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</si>
  <si>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</si>
  <si>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</si>
  <si>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</si>
  <si>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</si>
  <si>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</si>
  <si>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</si>
  <si>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</si>
  <si>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</si>
  <si>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</si>
  <si>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</si>
  <si>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</si>
  <si>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</si>
  <si>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</si>
  <si>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</si>
  <si>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</si>
  <si>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</si>
  <si>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</si>
  <si>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</si>
  <si>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</si>
  <si>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</si>
  <si>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</si>
  <si>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</si>
  <si>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</si>
  <si>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</si>
  <si>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</si>
  <si>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</si>
  <si>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</si>
  <si>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</si>
  <si>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</si>
  <si>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</si>
  <si>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</si>
  <si>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</si>
  <si>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</si>
  <si>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</si>
  <si>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</si>
  <si>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</si>
  <si>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</si>
  <si>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</si>
  <si>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</si>
  <si>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</si>
  <si>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</si>
  <si>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</si>
  <si>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</si>
  <si>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</si>
  <si>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</si>
  <si>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</si>
  <si>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</si>
  <si>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</si>
  <si>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</si>
  <si>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</si>
  <si>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</si>
  <si>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</si>
  <si>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</si>
  <si>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</si>
  <si>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</si>
  <si>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</si>
  <si>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</si>
  <si>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</si>
  <si>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</si>
  <si>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</si>
  <si>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</si>
  <si>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</si>
  <si>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</si>
  <si>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</si>
  <si>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</si>
  <si>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</si>
  <si>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</si>
  <si>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</si>
  <si>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</si>
  <si>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</si>
  <si>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</si>
  <si>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</si>
  <si>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</si>
  <si>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</si>
  <si>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</si>
  <si>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</si>
  <si>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</si>
  <si>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</si>
  <si>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</si>
  <si>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</si>
  <si>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</si>
  <si>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</si>
  <si>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</si>
  <si>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</si>
  <si>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</si>
  <si>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</si>
  <si>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</si>
  <si>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</si>
  <si>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</si>
  <si>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</si>
  <si>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</si>
  <si>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</si>
  <si>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</si>
  <si>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</si>
  <si>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</si>
  <si>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</si>
  <si>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</si>
  <si>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</si>
  <si>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</si>
  <si>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</si>
  <si>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</si>
  <si>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</si>
  <si>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</si>
  <si>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</si>
  <si>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</si>
  <si>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</si>
  <si>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</si>
  <si>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</si>
  <si>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</si>
  <si>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</si>
  <si>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</si>
  <si>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</si>
  <si>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</si>
  <si>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</si>
  <si>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</si>
  <si>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</si>
  <si>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</si>
  <si>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</si>
  <si>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</si>
  <si>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</si>
  <si>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</si>
  <si>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</si>
  <si>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</si>
  <si>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</si>
  <si>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</si>
  <si>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</si>
  <si>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</si>
  <si>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</si>
  <si>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</si>
  <si>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</si>
  <si>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</si>
  <si>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</si>
  <si>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</si>
  <si>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</si>
  <si>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</si>
  <si>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</si>
  <si>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</si>
  <si>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</si>
  <si>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</si>
  <si>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</si>
  <si>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</si>
  <si>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</si>
  <si>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</si>
  <si>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</si>
  <si>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</si>
  <si>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</si>
  <si>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</si>
  <si>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</si>
  <si>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</si>
  <si>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</si>
  <si>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</si>
  <si>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</si>
  <si>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</si>
  <si>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</si>
  <si>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</si>
  <si>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</si>
  <si>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</si>
  <si>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</si>
  <si>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</si>
  <si>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</si>
  <si>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</si>
  <si>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</si>
  <si>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</si>
  <si>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</si>
  <si>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</si>
  <si>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</si>
  <si>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</si>
  <si>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</si>
  <si>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</si>
  <si>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</si>
  <si>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</si>
  <si>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</si>
  <si>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</si>
  <si>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</si>
  <si>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</si>
  <si>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</si>
  <si>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</si>
  <si>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</si>
  <si>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</si>
  <si>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</si>
  <si>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</si>
  <si>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</si>
  <si>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</si>
  <si>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</si>
  <si>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</si>
  <si>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</si>
  <si>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</si>
  <si>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</si>
  <si>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</si>
  <si>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</si>
  <si>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</si>
  <si>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</si>
  <si>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</si>
  <si>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</si>
  <si>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</si>
  <si>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</si>
  <si>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</si>
  <si>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</si>
  <si>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</si>
  <si>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</si>
  <si>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</si>
  <si>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</si>
  <si>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</si>
  <si>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</si>
  <si>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</si>
  <si>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</si>
  <si>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</si>
  <si>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</si>
  <si>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</si>
  <si>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</si>
  <si>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</si>
  <si>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</si>
  <si>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</si>
  <si>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</si>
  <si>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</si>
  <si>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</si>
  <si>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</si>
  <si>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</si>
  <si>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</si>
  <si>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</si>
  <si>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</si>
  <si>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</si>
  <si>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</si>
  <si>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</si>
  <si>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</si>
  <si>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</si>
  <si>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</si>
  <si>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</si>
  <si>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</si>
  <si>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</si>
  <si>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</si>
  <si>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</si>
  <si>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</si>
  <si>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</si>
  <si>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</si>
  <si>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</si>
  <si>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</si>
  <si>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</si>
  <si>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</si>
  <si>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</si>
  <si>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</si>
  <si>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</si>
  <si>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</si>
  <si>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</si>
  <si>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</si>
  <si>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</si>
  <si>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</si>
  <si>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</si>
  <si>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</si>
  <si>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</si>
  <si>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</si>
  <si>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</si>
  <si>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</si>
  <si>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</si>
  <si>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</si>
  <si>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</si>
  <si>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</si>
  <si>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</si>
  <si>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</si>
  <si>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</si>
  <si>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</si>
  <si>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</si>
  <si>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</si>
  <si>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</si>
  <si>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</si>
  <si>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</si>
  <si>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</si>
  <si>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</si>
  <si>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</si>
  <si>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</si>
  <si>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</si>
  <si>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</si>
  <si>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</si>
  <si>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</si>
  <si>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</si>
  <si>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</si>
  <si>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</si>
  <si>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</si>
  <si>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</si>
  <si>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</si>
  <si>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</si>
  <si>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</si>
  <si>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</si>
  <si>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</si>
  <si>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</si>
  <si>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</si>
  <si>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</si>
  <si>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</si>
  <si>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</si>
  <si>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</si>
  <si>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</si>
  <si>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</si>
  <si>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</si>
  <si>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</si>
  <si>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</si>
  <si>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</si>
  <si>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</si>
  <si>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</si>
  <si>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</si>
  <si>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</si>
  <si>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</si>
  <si>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</si>
  <si>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</si>
  <si>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</si>
  <si>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</si>
  <si>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</si>
  <si>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</si>
  <si>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</si>
  <si>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</si>
  <si>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</si>
  <si>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</si>
  <si>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</si>
  <si>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</si>
  <si>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</si>
  <si>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</si>
  <si>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</si>
  <si>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</si>
  <si>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</si>
  <si>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</si>
  <si>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</si>
  <si>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</si>
  <si>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</si>
  <si>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</si>
  <si>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</si>
  <si>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</si>
  <si>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</si>
  <si>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</si>
  <si>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</si>
  <si>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</si>
  <si>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</si>
  <si>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</si>
  <si>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</si>
  <si>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</si>
  <si>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</si>
  <si>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</si>
  <si>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</si>
  <si>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</si>
  <si>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</si>
  <si>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</si>
  <si>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</si>
  <si>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</si>
  <si>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</si>
  <si>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</si>
  <si>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</si>
  <si>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</si>
  <si>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</si>
  <si>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</si>
  <si>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</si>
  <si>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</si>
  <si>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</si>
  <si>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</si>
  <si>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</si>
  <si>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</si>
  <si>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</si>
  <si>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</si>
  <si>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</si>
  <si>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</si>
  <si>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</si>
  <si>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</si>
  <si>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</si>
  <si>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</si>
  <si>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</si>
  <si>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</si>
  <si>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</si>
  <si>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</si>
  <si>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</si>
  <si>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</si>
  <si>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</si>
  <si>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</si>
  <si>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</si>
  <si>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</si>
  <si>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</si>
  <si>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</si>
  <si>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</si>
  <si>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</si>
  <si>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</si>
  <si>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</si>
  <si>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</si>
  <si>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</si>
  <si>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</si>
  <si>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</si>
  <si>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</si>
  <si>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</si>
  <si>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</si>
  <si>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</si>
  <si>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</si>
  <si>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</si>
  <si>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</si>
  <si>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</si>
  <si>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</si>
  <si>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</si>
  <si>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</si>
  <si>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</si>
  <si>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</si>
  <si>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</si>
  <si>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</si>
  <si>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</si>
  <si>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</si>
  <si>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</si>
  <si>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</si>
  <si>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</si>
  <si>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</si>
  <si>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</si>
  <si>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</si>
  <si>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</si>
  <si>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</si>
  <si>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</si>
  <si>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</si>
  <si>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</si>
  <si>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</si>
  <si>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</si>
  <si>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</si>
  <si>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</si>
  <si>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</si>
  <si>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</si>
  <si>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</si>
  <si>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</si>
  <si>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</si>
  <si>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</si>
  <si>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</si>
  <si>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</si>
  <si>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</si>
  <si>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</si>
  <si>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</si>
  <si>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</si>
  <si>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</si>
  <si>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</si>
  <si>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</si>
  <si>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</si>
  <si>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</si>
  <si>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</si>
  <si>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</si>
  <si>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</si>
  <si>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</si>
  <si>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</si>
  <si>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</si>
  <si>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</si>
  <si>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</si>
  <si>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</si>
  <si>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</si>
  <si>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</si>
  <si>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</si>
  <si>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</si>
  <si>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</si>
  <si>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</si>
  <si>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</si>
  <si>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</si>
  <si>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</si>
  <si>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</si>
  <si>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</si>
  <si>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</si>
  <si>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</si>
  <si>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</si>
  <si>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</si>
  <si>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</si>
  <si>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</si>
  <si>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</si>
  <si>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</si>
  <si>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</si>
  <si>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</si>
  <si>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</si>
  <si>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</si>
  <si>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</si>
  <si>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</si>
  <si>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</si>
  <si>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</si>
  <si>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</si>
  <si>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</si>
  <si>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</si>
  <si>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</si>
  <si>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</si>
  <si>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</si>
  <si>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</si>
  <si>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</si>
  <si>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</si>
  <si>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</si>
  <si>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</si>
  <si>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</si>
  <si>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</si>
  <si>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</si>
  <si>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</si>
  <si>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</si>
  <si>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</si>
  <si>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</si>
  <si>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</si>
  <si>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</si>
  <si>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</si>
  <si>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</si>
  <si>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</si>
  <si>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</si>
  <si>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</si>
  <si>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</si>
  <si>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</si>
  <si>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</si>
  <si>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</si>
  <si>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</si>
  <si>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</si>
  <si>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</si>
  <si>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</si>
  <si>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</si>
  <si>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</si>
  <si>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</si>
  <si>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</si>
  <si>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</si>
  <si>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</si>
  <si>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</si>
  <si>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</si>
  <si>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</si>
  <si>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</si>
  <si>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</si>
  <si>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</si>
  <si>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</si>
  <si>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</si>
  <si>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</si>
  <si>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</si>
  <si>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</si>
  <si>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</si>
  <si>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</si>
  <si>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</si>
  <si>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</si>
  <si>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</si>
  <si>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</si>
  <si>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</si>
  <si>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</si>
  <si>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</si>
  <si>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</si>
  <si>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</si>
  <si>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</si>
  <si>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</si>
  <si>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</si>
  <si>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</si>
  <si>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</si>
  <si>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</si>
  <si>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</si>
  <si>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</si>
  <si>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</si>
  <si>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</si>
  <si>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</si>
  <si>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</si>
  <si>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</si>
  <si>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</si>
  <si>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</si>
  <si>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</si>
  <si>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</si>
  <si>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</si>
  <si>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</si>
  <si>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</si>
  <si>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</si>
  <si>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</si>
  <si>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</si>
  <si>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</si>
  <si>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</si>
  <si>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</si>
  <si>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</si>
  <si>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</si>
  <si>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</si>
  <si>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</si>
  <si>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</si>
  <si>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</si>
  <si>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</si>
  <si>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</si>
  <si>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</si>
  <si>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</si>
  <si>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</si>
  <si>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</si>
  <si>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</si>
  <si>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</si>
  <si>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</si>
  <si>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</si>
  <si>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</si>
  <si>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</si>
  <si>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</si>
  <si>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</si>
  <si>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</si>
  <si>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</si>
  <si>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</si>
  <si>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</si>
  <si>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</si>
  <si>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</si>
  <si>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</si>
  <si>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</si>
  <si>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</si>
  <si>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</si>
  <si>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</si>
  <si>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</si>
  <si>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</si>
  <si>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</si>
  <si>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</si>
  <si>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</si>
  <si>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</si>
  <si>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</si>
  <si>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</si>
  <si>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</si>
  <si>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</si>
  <si>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</si>
  <si>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</si>
  <si>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</si>
  <si>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</si>
  <si>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</si>
  <si>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</si>
  <si>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</si>
  <si>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</si>
  <si>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</si>
  <si>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</si>
  <si>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</si>
  <si>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</si>
  <si>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</si>
  <si>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</si>
  <si>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</si>
  <si>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</si>
  <si>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</si>
  <si>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</si>
  <si>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</si>
  <si>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</si>
  <si>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</si>
  <si>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</si>
  <si>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</si>
  <si>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</si>
  <si>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</si>
  <si>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</si>
  <si>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</si>
  <si>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</si>
  <si>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</si>
  <si>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</si>
  <si>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</si>
  <si>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</si>
  <si>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</si>
  <si>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</si>
  <si>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</si>
  <si>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</si>
  <si>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</si>
  <si>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</si>
  <si>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</si>
  <si>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</si>
  <si>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</si>
  <si>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</si>
  <si>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</si>
  <si>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</si>
  <si>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</si>
  <si>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</si>
  <si>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</si>
  <si>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</si>
  <si>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</si>
  <si>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</si>
  <si>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</si>
  <si>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</si>
  <si>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</si>
  <si>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</si>
  <si>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</si>
  <si>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</si>
  <si>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</si>
  <si>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</si>
  <si>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</si>
  <si>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</si>
  <si>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</si>
  <si>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</si>
  <si>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</si>
  <si>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</si>
  <si>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</si>
  <si>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</si>
  <si>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</si>
  <si>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</si>
  <si>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</si>
  <si>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</si>
  <si>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</si>
  <si>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</si>
  <si>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</si>
  <si>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</si>
  <si>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</si>
  <si>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</si>
  <si>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</si>
  <si>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</si>
  <si>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</si>
  <si>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</si>
  <si>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</si>
  <si>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</si>
  <si>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</si>
  <si>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</si>
  <si>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</si>
  <si>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</si>
  <si>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</si>
  <si>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</si>
  <si>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</si>
  <si>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</si>
  <si>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</si>
  <si>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</si>
  <si>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</si>
  <si>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</si>
  <si>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</si>
  <si>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</si>
  <si>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</si>
  <si>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</si>
  <si>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</si>
  <si>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</si>
  <si>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</si>
  <si>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</si>
  <si>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</si>
  <si>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</si>
  <si>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</si>
  <si>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</si>
  <si>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</si>
  <si>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</si>
  <si>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</si>
  <si>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</si>
  <si>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</si>
  <si>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</si>
  <si>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</si>
  <si>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</si>
  <si>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</si>
  <si>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</si>
  <si>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</si>
  <si>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</si>
  <si>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</si>
  <si>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</si>
  <si>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</si>
  <si>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</si>
  <si>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</si>
  <si>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</si>
  <si>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</si>
  <si>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</si>
  <si>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</si>
  <si>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</si>
  <si>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</si>
  <si>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</si>
  <si>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</si>
  <si>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</si>
  <si>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</si>
  <si>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</si>
  <si>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</si>
  <si>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</si>
  <si>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</si>
  <si>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</si>
  <si>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</si>
  <si>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</si>
  <si>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</si>
  <si>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</si>
  <si>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</si>
  <si>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</si>
  <si>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</si>
  <si>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</si>
  <si>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</si>
  <si>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</si>
  <si>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</si>
  <si>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</si>
  <si>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</si>
  <si>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</si>
  <si>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</si>
  <si>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</si>
  <si>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</si>
  <si>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</si>
  <si>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</si>
  <si>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</si>
  <si>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</si>
  <si>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</si>
  <si>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</si>
  <si>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</si>
  <si>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</si>
  <si>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</si>
  <si>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</si>
  <si>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</si>
  <si>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</si>
  <si>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</si>
  <si>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</si>
  <si>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</si>
  <si>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</si>
  <si>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</si>
  <si>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</si>
  <si>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</si>
  <si>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</si>
  <si>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</si>
  <si>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</si>
  <si>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</si>
  <si>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</si>
  <si>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</si>
  <si>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</si>
  <si>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</si>
  <si>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</si>
  <si>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</si>
  <si>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</si>
  <si>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</si>
  <si>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</si>
  <si>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</si>
  <si>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</si>
  <si>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</si>
  <si>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</si>
  <si>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</si>
  <si>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</si>
  <si>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</si>
  <si>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</si>
  <si>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</si>
  <si>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</si>
  <si>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</si>
  <si>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</si>
  <si>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</si>
  <si>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</si>
  <si>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</si>
  <si>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</si>
  <si>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</si>
  <si>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</si>
  <si>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</si>
  <si>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</si>
  <si>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</si>
  <si>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</si>
  <si>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</si>
  <si>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</si>
  <si>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</si>
  <si>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</si>
  <si>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</si>
  <si>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</si>
  <si>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</si>
  <si>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</si>
  <si>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</si>
  <si>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</si>
  <si>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</si>
  <si>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</si>
  <si>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</si>
  <si>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</si>
  <si>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</si>
  <si>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</si>
  <si>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</si>
  <si>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</si>
  <si>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</si>
  <si>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</si>
  <si>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</si>
  <si>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</si>
  <si>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</si>
  <si>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</si>
  <si>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</si>
  <si>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</si>
  <si>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</si>
  <si>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</si>
  <si>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</si>
  <si>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</si>
  <si>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</si>
  <si>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</si>
  <si>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</si>
  <si>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</si>
  <si>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</si>
  <si>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</si>
  <si>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</si>
  <si>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</si>
  <si>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</si>
  <si>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</si>
  <si>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</si>
  <si>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</si>
  <si>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</si>
  <si>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</si>
  <si>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</si>
  <si>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</si>
  <si>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</si>
  <si>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</si>
  <si>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</si>
  <si>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</si>
  <si>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</si>
  <si>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</si>
  <si>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</si>
  <si>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</si>
  <si>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</si>
  <si>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</si>
  <si>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</si>
  <si>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</si>
  <si>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</si>
  <si>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</si>
  <si>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</si>
  <si>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</si>
  <si>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</si>
  <si>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</si>
  <si>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</si>
  <si>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</si>
  <si>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</si>
  <si>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</si>
  <si>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</si>
  <si>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</si>
  <si>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</si>
  <si>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</si>
  <si>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</si>
  <si>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</si>
  <si>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</si>
  <si>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</si>
  <si>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</si>
  <si>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</si>
  <si>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</si>
  <si>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</si>
  <si>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</si>
  <si>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</si>
  <si>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</si>
  <si>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</si>
  <si>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</si>
  <si>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</si>
  <si>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</si>
  <si>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</si>
  <si>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</si>
  <si>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</si>
  <si>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</si>
  <si>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</si>
  <si>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</si>
  <si>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</si>
  <si>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</si>
  <si>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</si>
  <si>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</si>
  <si>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</si>
  <si>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</si>
  <si>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</si>
  <si>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</si>
  <si>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</si>
  <si>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</si>
  <si>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</si>
  <si>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</si>
  <si>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</si>
  <si>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</si>
  <si>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</si>
  <si>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</si>
  <si>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</si>
  <si>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</si>
  <si>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</si>
  <si>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</si>
  <si>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</si>
  <si>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</si>
  <si>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</si>
  <si>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</si>
  <si>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</si>
  <si>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</si>
  <si>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</si>
  <si>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</si>
  <si>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</si>
  <si>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</si>
  <si>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</si>
  <si>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</si>
  <si>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</si>
  <si>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</si>
  <si>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</si>
  <si>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</si>
  <si>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</si>
  <si>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</si>
  <si>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</si>
  <si>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</si>
  <si>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</si>
  <si>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</si>
  <si>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</si>
  <si>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</si>
  <si>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</si>
  <si>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</si>
  <si>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</si>
  <si>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</si>
  <si>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</si>
  <si>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</si>
  <si>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</si>
  <si>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</si>
  <si>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</si>
  <si>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</si>
  <si>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</si>
  <si>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</si>
  <si>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</si>
  <si>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</si>
  <si>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</si>
  <si>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</si>
  <si>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</si>
  <si>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</si>
  <si>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</si>
  <si>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</si>
  <si>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</si>
  <si>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</si>
  <si>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</si>
  <si>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</si>
  <si>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</si>
  <si>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</si>
  <si>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</si>
  <si>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</si>
  <si>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</si>
  <si>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</si>
  <si>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</si>
  <si>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</si>
  <si>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</si>
  <si>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</si>
  <si>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</si>
  <si>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</si>
  <si>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</si>
  <si>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</si>
  <si>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</si>
  <si>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</si>
  <si>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</si>
  <si>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</si>
  <si>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</si>
  <si>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</si>
  <si>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</si>
  <si>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</si>
  <si>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</si>
  <si>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</si>
  <si>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</si>
  <si>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</si>
  <si>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</si>
  <si>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</si>
  <si>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</si>
  <si>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</si>
  <si>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</si>
  <si>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</si>
  <si>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</si>
  <si>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</si>
  <si>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</si>
  <si>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</si>
  <si>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</si>
  <si>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</si>
  <si>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</si>
  <si>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</si>
  <si>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</si>
  <si>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</si>
  <si>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</si>
  <si>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</si>
  <si>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</si>
  <si>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</si>
  <si>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</si>
  <si>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</si>
  <si>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</si>
  <si>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</si>
  <si>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</si>
  <si>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</si>
  <si>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</si>
  <si>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</si>
  <si>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</si>
  <si>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</si>
  <si>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</si>
  <si>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</si>
  <si>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</si>
  <si>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</si>
  <si>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</si>
  <si>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</si>
  <si>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</si>
  <si>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</si>
  <si>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</si>
  <si>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</si>
  <si>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</si>
  <si>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</si>
  <si>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</si>
  <si>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</si>
  <si>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</si>
  <si>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</si>
  <si>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</si>
  <si>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</si>
  <si>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</si>
  <si>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</si>
  <si>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</si>
  <si>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</si>
  <si>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</si>
  <si>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</si>
  <si>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</si>
  <si>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</si>
  <si>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</si>
  <si>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</si>
  <si>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</si>
  <si>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</si>
  <si>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</si>
  <si>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</si>
  <si>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</si>
  <si>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</si>
  <si>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</si>
  <si>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</si>
  <si>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</si>
  <si>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</si>
  <si>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</si>
  <si>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</si>
  <si>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</si>
  <si>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</si>
  <si>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</si>
  <si>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</si>
  <si>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</si>
  <si>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</si>
  <si>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</si>
  <si>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</si>
  <si>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</si>
  <si>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</si>
  <si>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</si>
  <si>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</si>
  <si>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</si>
  <si>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</si>
  <si>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</si>
  <si>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</si>
  <si>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</si>
  <si>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</si>
  <si>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</si>
  <si>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</si>
  <si>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</si>
  <si>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</si>
  <si>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</si>
  <si>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</si>
  <si>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</si>
  <si>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</si>
  <si>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</si>
  <si>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</si>
  <si>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</si>
  <si>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</si>
  <si>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</si>
  <si>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</si>
  <si>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</si>
  <si>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</si>
  <si>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</si>
  <si>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</si>
  <si>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</si>
  <si>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</si>
  <si>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</si>
  <si>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</si>
  <si>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</si>
  <si>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</si>
  <si>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</si>
  <si>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</si>
  <si>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</si>
  <si>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</si>
  <si>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</si>
  <si>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</si>
  <si>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</si>
  <si>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</si>
  <si>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</si>
  <si>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</si>
  <si>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</si>
  <si>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</si>
  <si>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</si>
  <si>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</si>
  <si>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</si>
  <si>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</si>
  <si>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</si>
  <si>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</si>
  <si>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</si>
  <si>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</si>
  <si>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</si>
  <si>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</si>
  <si>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</si>
  <si>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</si>
  <si>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</si>
  <si>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</si>
  <si>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</si>
  <si>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</si>
  <si>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</si>
  <si>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</si>
  <si>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</si>
  <si>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</si>
  <si>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</si>
  <si>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</si>
  <si>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</si>
  <si>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</si>
  <si>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</si>
  <si>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</si>
  <si>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</si>
  <si>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</si>
  <si>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</si>
  <si>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</si>
  <si>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</si>
  <si>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</si>
  <si>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</si>
  <si>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</si>
  <si>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</si>
  <si>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</si>
  <si>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</si>
  <si>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</si>
  <si>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</si>
  <si>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</si>
  <si>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</si>
  <si>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</si>
  <si>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</si>
  <si>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</si>
  <si>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</si>
  <si>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</si>
  <si>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</si>
  <si>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</si>
  <si>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</si>
  <si>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</si>
  <si>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</si>
  <si>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</si>
  <si>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</si>
  <si>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</si>
  <si>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</si>
  <si>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</si>
  <si>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</si>
  <si>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</si>
  <si>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</si>
  <si>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</si>
  <si>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</si>
  <si>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</si>
  <si>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</si>
  <si>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</si>
  <si>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</si>
  <si>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</si>
  <si>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</si>
  <si>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</si>
  <si>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</si>
  <si>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</si>
  <si>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</si>
  <si>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</si>
  <si>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</si>
  <si>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</si>
  <si>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</si>
  <si>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</si>
  <si>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</si>
  <si>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</si>
  <si>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</si>
  <si>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</si>
  <si>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</si>
  <si>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</si>
  <si>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</si>
  <si>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</si>
  <si>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</si>
  <si>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</si>
  <si>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</si>
  <si>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</si>
  <si>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</si>
  <si>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</si>
  <si>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</si>
  <si>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</si>
  <si>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</si>
  <si>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</si>
  <si>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</si>
  <si>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</si>
  <si>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</si>
  <si>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</si>
  <si>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</si>
  <si>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</si>
  <si>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</si>
  <si>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</si>
  <si>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</si>
  <si>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</si>
  <si>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</si>
  <si>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</si>
  <si>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</si>
  <si>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</si>
  <si>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</si>
  <si>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</si>
  <si>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</si>
  <si>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</si>
  <si>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</si>
  <si>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</si>
  <si>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</si>
  <si>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</si>
  <si>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</si>
  <si>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</si>
  <si>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</si>
  <si>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</si>
  <si>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</si>
  <si>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</si>
  <si>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</si>
  <si>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</si>
  <si>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</si>
  <si>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</si>
  <si>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</si>
  <si>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</si>
  <si>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</si>
  <si>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</si>
  <si>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</si>
  <si>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</si>
  <si>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</si>
  <si>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</si>
  <si>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</si>
  <si>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</si>
  <si>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</si>
  <si>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</si>
  <si>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</si>
  <si>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</si>
  <si>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</si>
  <si>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</si>
  <si>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</si>
  <si>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</si>
  <si>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</si>
  <si>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</si>
  <si>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</si>
  <si>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</si>
  <si>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</si>
  <si>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</si>
  <si>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</si>
  <si>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</si>
  <si>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</si>
  <si>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</si>
  <si>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</si>
  <si>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</si>
  <si>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</si>
  <si>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</si>
  <si>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</si>
  <si>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</si>
  <si>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</si>
  <si>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</si>
  <si>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</si>
  <si>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</si>
  <si>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</si>
  <si>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</si>
  <si>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</si>
  <si>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</si>
  <si>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</si>
  <si>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</si>
  <si>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</si>
  <si>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</si>
  <si>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</si>
  <si>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</si>
  <si>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</si>
  <si>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</si>
  <si>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</si>
  <si>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</si>
  <si>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</si>
  <si>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</si>
  <si>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</si>
  <si>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</si>
  <si>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</si>
  <si>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</si>
  <si>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</si>
  <si>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</si>
  <si>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</si>
  <si>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</si>
  <si>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</si>
  <si>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</si>
  <si>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</si>
  <si>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</si>
  <si>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</si>
  <si>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</si>
  <si>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</si>
  <si>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</si>
  <si>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</si>
  <si>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</si>
  <si>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</si>
  <si>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</si>
  <si>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</si>
  <si>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</si>
  <si>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</si>
  <si>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</si>
  <si>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</si>
  <si>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</si>
  <si>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</si>
  <si>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</si>
  <si>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</si>
  <si>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</si>
  <si>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</si>
  <si>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</si>
  <si>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</si>
  <si>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</si>
  <si>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</si>
  <si>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</si>
  <si>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</si>
  <si>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</si>
  <si>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</si>
  <si>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</si>
  <si>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</si>
  <si>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</si>
  <si>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</si>
  <si>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</si>
  <si>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</si>
  <si>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</si>
  <si>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</si>
  <si>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</si>
  <si>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</si>
  <si>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</si>
  <si>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</si>
  <si>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</si>
  <si>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</si>
  <si>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</si>
  <si>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</si>
  <si>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</si>
  <si>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</si>
  <si>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</si>
  <si>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</si>
  <si>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</si>
  <si>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</si>
  <si>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</si>
  <si>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</si>
  <si>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</si>
  <si>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</si>
  <si>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</si>
  <si>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</si>
  <si>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</si>
  <si>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</si>
  <si>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</si>
  <si>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</si>
  <si>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</si>
  <si>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</si>
  <si>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</si>
  <si>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</si>
  <si>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</si>
  <si>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</si>
  <si>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</si>
  <si>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</si>
  <si>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</si>
  <si>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</si>
  <si>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</si>
  <si>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</si>
  <si>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</si>
  <si>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</si>
  <si>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</si>
  <si>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</si>
  <si>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</si>
  <si>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</si>
  <si>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</si>
  <si>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</si>
  <si>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</si>
  <si>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</si>
  <si>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</si>
  <si>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</si>
  <si>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</si>
  <si>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</si>
  <si>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</si>
  <si>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</si>
  <si>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</si>
  <si>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</si>
  <si>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</si>
  <si>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</si>
  <si>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</si>
  <si>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</si>
  <si>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</si>
  <si>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</si>
  <si>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</si>
  <si>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</si>
  <si>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</si>
  <si>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</si>
  <si>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</si>
  <si>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</si>
  <si>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</si>
  <si>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</si>
  <si>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</si>
  <si>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</si>
  <si>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</si>
  <si>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</si>
  <si>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</si>
  <si>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</si>
  <si>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</si>
  <si>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</si>
  <si>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</si>
  <si>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</si>
  <si>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</si>
  <si>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</si>
  <si>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</si>
  <si>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</si>
  <si>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</si>
  <si>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</si>
  <si>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</si>
  <si>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</si>
  <si>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</si>
  <si>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</si>
  <si>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</si>
  <si>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</si>
  <si>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</si>
  <si>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</si>
  <si>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</si>
  <si>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</si>
  <si>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</si>
  <si>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</si>
  <si>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</si>
  <si>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</si>
  <si>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</si>
  <si>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</si>
  <si>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</si>
  <si>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</si>
  <si>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</si>
  <si>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</si>
  <si>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</si>
  <si>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</si>
  <si>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</si>
  <si>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</si>
  <si>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</si>
  <si>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</si>
  <si>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</si>
  <si>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</si>
  <si>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</si>
  <si>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</si>
  <si>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</si>
  <si>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</si>
  <si>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</si>
  <si>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</si>
  <si>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</si>
  <si>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</si>
  <si>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</si>
  <si>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</si>
  <si>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</si>
  <si>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</si>
  <si>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</si>
  <si>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</si>
  <si>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</si>
  <si>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</si>
  <si>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</si>
  <si>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</si>
  <si>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</si>
  <si>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</si>
  <si>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</si>
  <si>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</si>
  <si>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</si>
  <si>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</si>
  <si>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</si>
  <si>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</si>
  <si>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</si>
  <si>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</si>
  <si>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</si>
  <si>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</si>
  <si>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</si>
  <si>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</si>
  <si>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</si>
  <si>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</si>
  <si>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</si>
  <si>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</si>
  <si>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</si>
  <si>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</si>
  <si>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</si>
  <si>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</si>
  <si>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</si>
  <si>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</si>
  <si>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</si>
  <si>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</si>
  <si>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</si>
  <si>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</si>
  <si>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</si>
  <si>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</si>
  <si>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</si>
  <si>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</si>
  <si>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</si>
  <si>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</si>
  <si>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</si>
  <si>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</si>
  <si>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</si>
  <si>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</si>
  <si>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</si>
  <si>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</si>
  <si>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</si>
  <si>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</si>
  <si>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</si>
  <si>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</si>
  <si>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</si>
  <si>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</si>
  <si>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</si>
  <si>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</si>
  <si>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</si>
  <si>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</si>
  <si>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</si>
  <si>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</si>
  <si>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</si>
  <si>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</si>
  <si>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</si>
  <si>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</si>
  <si>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</si>
  <si>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</si>
  <si>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</si>
  <si>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</si>
  <si>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</si>
  <si>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</si>
  <si>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</si>
  <si>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</si>
  <si>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</si>
  <si>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</si>
  <si>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</si>
  <si>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</si>
  <si>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</si>
  <si>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</si>
  <si>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</si>
  <si>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</si>
  <si>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</si>
  <si>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</si>
  <si>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</si>
  <si>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</si>
  <si>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</si>
  <si>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</si>
  <si>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</si>
  <si>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</si>
  <si>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</si>
  <si>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</si>
  <si>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</si>
  <si>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</si>
  <si>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</si>
  <si>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</si>
  <si>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</si>
  <si>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</si>
  <si>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</si>
  <si>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</si>
  <si>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</si>
  <si>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</si>
  <si>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</si>
  <si>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</si>
  <si>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</si>
  <si>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</si>
  <si>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</si>
  <si>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</si>
  <si>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</si>
  <si>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</si>
  <si>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</si>
  <si>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</si>
  <si>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</si>
  <si>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</si>
  <si>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</si>
  <si>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</si>
  <si>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</si>
  <si>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</si>
  <si>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</si>
  <si>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</si>
  <si>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</si>
  <si>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</si>
  <si>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</si>
  <si>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</si>
  <si>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</si>
  <si>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</si>
  <si>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</si>
  <si>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</si>
  <si>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</si>
  <si>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</si>
  <si>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</si>
  <si>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</si>
  <si>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</si>
  <si>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</si>
  <si>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</si>
  <si>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</si>
  <si>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</si>
  <si>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</si>
  <si>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</si>
  <si>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</si>
  <si>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</si>
  <si>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</si>
  <si>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</si>
  <si>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</si>
  <si>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</si>
  <si>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</si>
  <si>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</si>
  <si>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</si>
  <si>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</si>
  <si>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</si>
  <si>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</si>
  <si>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</si>
  <si>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</si>
  <si>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</si>
  <si>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</si>
  <si>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</si>
  <si>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</si>
  <si>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</si>
  <si>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</si>
  <si>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</si>
  <si>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</si>
  <si>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</si>
  <si>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</si>
  <si>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</si>
  <si>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</si>
  <si>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</si>
  <si>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</si>
  <si>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</si>
  <si>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</si>
  <si>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</si>
  <si>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</si>
  <si>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</si>
  <si>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</si>
  <si>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</si>
  <si>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</si>
  <si>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</si>
  <si>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</si>
  <si>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</si>
  <si>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</si>
  <si>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</si>
  <si>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</si>
  <si>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</si>
  <si>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</si>
  <si>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</si>
  <si>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</si>
  <si>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</si>
  <si>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</si>
  <si>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</si>
  <si>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</si>
  <si>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</si>
  <si>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</si>
  <si>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</si>
  <si>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</si>
  <si>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</si>
  <si>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</si>
  <si>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</si>
  <si>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</si>
  <si>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</si>
  <si>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</si>
  <si>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</si>
  <si>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</si>
  <si>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</si>
  <si>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</si>
  <si>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</si>
  <si>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</si>
  <si>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</si>
  <si>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</si>
  <si>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</si>
  <si>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</si>
  <si>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</si>
  <si>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</si>
  <si>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</si>
  <si>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</si>
  <si>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</si>
  <si>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</si>
  <si>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</si>
  <si>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</si>
  <si>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</si>
  <si>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</si>
  <si>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</si>
  <si>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</si>
  <si>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</si>
  <si>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</si>
  <si>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</si>
  <si>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</si>
  <si>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</si>
  <si>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</si>
  <si>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</si>
  <si>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</si>
  <si>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</si>
  <si>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</si>
  <si>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</si>
  <si>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</si>
  <si>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</si>
  <si>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</si>
  <si>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</si>
  <si>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</si>
  <si>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</si>
  <si>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</si>
  <si>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</si>
  <si>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</si>
  <si>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</si>
  <si>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</si>
  <si>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</si>
  <si>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</si>
  <si>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</si>
  <si>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</si>
  <si>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</si>
  <si>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</si>
  <si>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</si>
  <si>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</si>
  <si>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</si>
  <si>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</si>
  <si>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</si>
  <si>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</si>
  <si>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</si>
  <si>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</si>
  <si>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</si>
  <si>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</si>
  <si>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</si>
  <si>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</si>
  <si>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</si>
  <si>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</si>
  <si>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</si>
  <si>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</si>
  <si>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</si>
  <si>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</si>
  <si>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</si>
  <si>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</si>
  <si>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</si>
  <si>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</si>
  <si>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</si>
  <si>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</si>
  <si>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</si>
  <si>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</si>
  <si>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</si>
  <si>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</si>
  <si>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</si>
  <si>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</si>
  <si>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</si>
  <si>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</si>
  <si>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</si>
  <si>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</si>
  <si>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</si>
  <si>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</si>
  <si>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</si>
  <si>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</si>
  <si>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</si>
  <si>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</si>
  <si>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</si>
  <si>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</si>
  <si>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</si>
  <si>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</si>
  <si>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</si>
  <si>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</si>
  <si>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</si>
  <si>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</si>
  <si>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</si>
  <si>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</si>
  <si>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</si>
  <si>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</si>
  <si>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</si>
  <si>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</si>
  <si>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</si>
  <si>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</si>
  <si>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</si>
  <si>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</si>
  <si>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</si>
  <si>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</si>
  <si>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</si>
  <si>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</si>
  <si>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</si>
  <si>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</si>
  <si>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</si>
  <si>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</si>
  <si>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</si>
  <si>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</si>
  <si>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</si>
  <si>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</si>
  <si>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</si>
  <si>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</si>
  <si>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</si>
  <si>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</si>
  <si>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</si>
  <si>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</si>
  <si>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</si>
  <si>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</si>
  <si>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</si>
  <si>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</si>
  <si>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</si>
  <si>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</si>
  <si>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</si>
  <si>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</si>
  <si>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</si>
  <si>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</si>
  <si>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</si>
  <si>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</si>
  <si>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</si>
  <si>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</si>
  <si>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</si>
  <si>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</si>
  <si>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</si>
  <si>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</si>
  <si>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</si>
  <si>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</si>
  <si>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</si>
  <si>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</si>
  <si>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</si>
  <si>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</si>
  <si>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</si>
  <si>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</si>
  <si>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</si>
  <si>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</si>
  <si>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</si>
  <si>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</si>
  <si>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</si>
  <si>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</si>
  <si>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</si>
  <si>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</si>
  <si>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</si>
  <si>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</si>
  <si>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</si>
  <si>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</si>
  <si>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</si>
  <si>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</si>
  <si>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</si>
  <si>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</si>
  <si>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</si>
  <si>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</si>
  <si>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</si>
  <si>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</si>
  <si>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</si>
  <si>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</si>
  <si>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</si>
  <si>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</si>
  <si>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</si>
  <si>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</si>
  <si>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</si>
  <si>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</si>
  <si>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</si>
  <si>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</si>
  <si>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</si>
  <si>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</si>
  <si>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</si>
  <si>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</si>
  <si>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</si>
  <si>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</si>
  <si>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</si>
  <si>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</si>
  <si>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</si>
  <si>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</si>
  <si>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</si>
  <si>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</si>
  <si>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</si>
  <si>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</si>
  <si>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</si>
  <si>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</si>
  <si>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</si>
  <si>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</si>
  <si>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</si>
  <si>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</si>
  <si>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</si>
  <si>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</si>
  <si>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</si>
  <si>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</si>
  <si>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</si>
  <si>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</si>
  <si>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</si>
  <si>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</si>
  <si>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</si>
  <si>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</si>
  <si>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</si>
  <si>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</si>
  <si>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</si>
  <si>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</si>
  <si>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</si>
  <si>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</si>
  <si>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</si>
  <si>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</si>
  <si>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</si>
  <si>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</si>
  <si>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</si>
  <si>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</si>
  <si>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</si>
  <si>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</si>
  <si>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</si>
  <si>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</si>
  <si>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</si>
  <si>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</si>
  <si>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</si>
  <si>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</si>
  <si>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</si>
  <si>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</si>
  <si>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</si>
  <si>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</si>
  <si>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</si>
  <si>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</si>
  <si>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</si>
  <si>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</si>
  <si>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</si>
  <si>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</si>
  <si>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</si>
  <si>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</si>
  <si>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</si>
  <si>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</si>
  <si>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</si>
  <si>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</si>
  <si>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</si>
  <si>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</si>
  <si>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</si>
  <si>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</si>
  <si>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</si>
  <si>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</si>
  <si>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</si>
  <si>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</si>
  <si>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</si>
  <si>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</si>
  <si>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</si>
  <si>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</si>
  <si>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</si>
  <si>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</si>
  <si>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</si>
  <si>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</si>
  <si>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</si>
  <si>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</si>
  <si>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</si>
  <si>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</si>
  <si>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</si>
  <si>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</si>
  <si>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</si>
  <si>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</si>
  <si>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</si>
  <si>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</si>
  <si>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</si>
  <si>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</si>
  <si>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</si>
  <si>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</si>
  <si>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</si>
  <si>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</si>
  <si>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</si>
  <si>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</si>
  <si>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</si>
  <si>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</si>
  <si>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</si>
  <si>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</si>
  <si>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</si>
  <si>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</si>
  <si>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</si>
  <si>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</si>
  <si>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</si>
  <si>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</si>
  <si>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</si>
  <si>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</si>
  <si>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</si>
  <si>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</si>
  <si>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</si>
  <si>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</si>
  <si>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</si>
  <si>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</si>
  <si>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</si>
  <si>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</si>
  <si>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</si>
  <si>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</si>
  <si>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</si>
  <si>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</si>
  <si>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</si>
  <si>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</si>
  <si>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</si>
  <si>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</si>
  <si>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</si>
  <si>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</si>
  <si>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</si>
  <si>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</si>
  <si>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</si>
  <si>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</si>
  <si>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</si>
  <si>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</si>
  <si>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</si>
  <si>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</si>
  <si>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</si>
  <si>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</si>
  <si>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</si>
  <si>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</si>
  <si>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</si>
  <si>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</si>
  <si>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</si>
  <si>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</si>
  <si>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</si>
  <si>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</si>
  <si>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</si>
  <si>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</si>
  <si>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</si>
  <si>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</si>
  <si>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</si>
  <si>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</si>
  <si>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</si>
  <si>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</si>
  <si>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</si>
  <si>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</si>
  <si>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</si>
  <si>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</si>
  <si>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</si>
  <si>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</si>
  <si>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</si>
  <si>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</si>
  <si>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</si>
  <si>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</si>
  <si>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</si>
  <si>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</si>
  <si>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</si>
  <si>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</si>
  <si>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</si>
  <si>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</si>
  <si>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</si>
  <si>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</si>
  <si>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</si>
  <si>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</si>
  <si>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</si>
  <si>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</si>
  <si>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</si>
  <si>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</si>
  <si>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</si>
  <si>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</si>
  <si>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</si>
  <si>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</si>
  <si>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</si>
  <si>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</si>
  <si>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</si>
  <si>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</si>
  <si>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</si>
  <si>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</si>
  <si>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</si>
  <si>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</si>
  <si>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</si>
  <si>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</si>
  <si>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</si>
  <si>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</si>
  <si>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</si>
  <si>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</si>
  <si>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</si>
  <si>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</si>
  <si>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</si>
  <si>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</si>
  <si>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</si>
  <si>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</si>
  <si>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</si>
  <si>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</si>
  <si>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</si>
  <si>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</si>
  <si>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</si>
  <si>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</si>
  <si>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</si>
  <si>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</si>
  <si>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</si>
  <si>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</si>
  <si>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</si>
  <si>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</si>
  <si>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</si>
  <si>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</si>
  <si>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</si>
  <si>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</si>
  <si>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</si>
  <si>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</si>
  <si>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</si>
  <si>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</si>
  <si>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</si>
  <si>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</si>
  <si>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</si>
  <si>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</si>
  <si>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</si>
  <si>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</si>
  <si>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</si>
  <si>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</si>
  <si>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</si>
  <si>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</si>
  <si>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</si>
  <si>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</si>
  <si>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</si>
  <si>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</si>
  <si>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</si>
  <si>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</si>
  <si>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</si>
  <si>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</si>
  <si>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</si>
  <si>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</si>
  <si>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</si>
  <si>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</si>
  <si>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</si>
  <si>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</si>
  <si>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</si>
  <si>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</si>
  <si>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</si>
  <si>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</si>
  <si>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</si>
  <si>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</si>
  <si>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</si>
  <si>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</si>
  <si>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</si>
  <si>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</si>
  <si>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</si>
  <si>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</si>
  <si>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</si>
  <si>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</si>
  <si>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</si>
  <si>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</si>
  <si>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</si>
  <si>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</si>
  <si>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</si>
  <si>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</si>
  <si>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</si>
  <si>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</si>
  <si>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</si>
  <si>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</si>
  <si>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</si>
  <si>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</si>
  <si>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</si>
  <si>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</si>
  <si>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</si>
  <si>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</si>
  <si>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</si>
  <si>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</si>
  <si>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</si>
  <si>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</si>
  <si>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</si>
  <si>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</si>
  <si>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</si>
  <si>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</si>
  <si>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</si>
  <si>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</si>
  <si>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</si>
  <si>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</si>
  <si>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</si>
  <si>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</si>
  <si>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</si>
  <si>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</si>
  <si>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</si>
  <si>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</si>
  <si>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</si>
  <si>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</si>
  <si>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</si>
  <si>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</si>
  <si>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</si>
  <si>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</si>
  <si>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</si>
  <si>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</si>
  <si>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</si>
  <si>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</si>
  <si>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</si>
  <si>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</si>
  <si>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</si>
  <si>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</si>
  <si>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</si>
  <si>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</si>
  <si>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</si>
  <si>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</si>
  <si>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</si>
  <si>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</si>
  <si>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</si>
  <si>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</si>
  <si>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</si>
  <si>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</si>
  <si>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</si>
  <si>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</si>
  <si>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</si>
  <si>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</si>
  <si>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</si>
  <si>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</si>
  <si>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</si>
  <si>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</si>
  <si>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</si>
  <si>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</si>
  <si>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</si>
  <si>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</si>
  <si>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</si>
  <si>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</si>
  <si>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</si>
  <si>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</si>
  <si>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</si>
  <si>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</si>
  <si>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</si>
  <si>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</si>
  <si>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</si>
  <si>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</si>
  <si>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</si>
  <si>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</si>
  <si>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</si>
  <si>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</si>
  <si>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</si>
  <si>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</si>
  <si>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</si>
  <si>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</si>
  <si>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</si>
  <si>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</si>
  <si>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</si>
  <si>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</si>
  <si>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</si>
  <si>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</si>
  <si>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</si>
  <si>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</si>
  <si>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</si>
  <si>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</si>
  <si>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</si>
  <si>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</si>
  <si>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</si>
  <si>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</si>
  <si>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</si>
  <si>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</si>
  <si>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</si>
  <si>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</si>
  <si>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</si>
  <si>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</si>
  <si>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</si>
  <si>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</si>
  <si>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</si>
  <si>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</si>
  <si>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</si>
  <si>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</si>
  <si>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</si>
  <si>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</si>
  <si>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</si>
  <si>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</si>
  <si>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</si>
  <si>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</si>
  <si>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</si>
  <si>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</si>
  <si>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</si>
  <si>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</si>
  <si>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</si>
  <si>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</si>
  <si>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</si>
  <si>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</si>
  <si>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</si>
  <si>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</si>
  <si>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</si>
  <si>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</si>
  <si>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</si>
  <si>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</si>
  <si>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</si>
  <si>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</si>
  <si>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</si>
  <si>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</si>
  <si>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</si>
  <si>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</si>
  <si>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</si>
  <si>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</si>
  <si>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</si>
  <si>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</si>
  <si>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</si>
  <si>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</si>
  <si>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</si>
  <si>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</si>
  <si>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</si>
  <si>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</si>
  <si>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</si>
  <si>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</si>
  <si>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</si>
  <si>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</si>
  <si>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</si>
  <si>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</si>
  <si>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</si>
  <si>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</si>
  <si>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</si>
  <si>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</si>
  <si>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</si>
  <si>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</si>
  <si>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</si>
  <si>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</si>
  <si>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</si>
  <si>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</si>
  <si>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</si>
  <si>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</si>
  <si>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</si>
  <si>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</si>
  <si>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</si>
  <si>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</si>
  <si>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</si>
  <si>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</si>
  <si>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</si>
  <si>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</si>
  <si>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</si>
  <si>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</si>
  <si>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</si>
  <si>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</si>
  <si>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</si>
  <si>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</si>
  <si>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</si>
  <si>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</si>
  <si>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</si>
  <si>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</si>
  <si>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</si>
  <si>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</si>
  <si>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</si>
  <si>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</si>
  <si>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</si>
  <si>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</si>
  <si>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</si>
  <si>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</si>
  <si>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</si>
  <si>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</si>
  <si>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</si>
  <si>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</si>
  <si>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</si>
  <si>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</si>
  <si>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</si>
  <si>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</si>
  <si>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</si>
  <si>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</si>
  <si>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</si>
  <si>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</si>
  <si>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</si>
  <si>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</si>
  <si>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</si>
  <si>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</si>
  <si>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</si>
  <si>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</si>
  <si>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</si>
  <si>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</si>
  <si>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</si>
  <si>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</si>
  <si>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</si>
  <si>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</si>
  <si>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</si>
  <si>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</si>
  <si>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</si>
  <si>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</si>
  <si>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</si>
  <si>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</si>
  <si>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</si>
  <si>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</si>
  <si>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</si>
  <si>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</si>
  <si>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</si>
  <si>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</si>
  <si>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</si>
  <si>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</si>
  <si>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</si>
  <si>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</si>
  <si>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</si>
  <si>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</si>
  <si>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</si>
  <si>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</si>
  <si>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</si>
  <si>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</si>
  <si>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</si>
  <si>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</si>
  <si>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</si>
  <si>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</si>
  <si>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</si>
  <si>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</si>
  <si>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</si>
  <si>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</si>
  <si>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</si>
  <si>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</si>
  <si>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</si>
  <si>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</si>
  <si>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</si>
  <si>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</si>
  <si>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</si>
  <si>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</si>
  <si>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</si>
  <si>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</si>
  <si>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</si>
  <si>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</si>
  <si>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</si>
  <si>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</si>
  <si>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</si>
  <si>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</si>
  <si>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</si>
  <si>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</si>
  <si>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</si>
  <si>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</si>
  <si>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</si>
  <si>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</si>
  <si>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</si>
  <si>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</si>
  <si>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</si>
  <si>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</si>
  <si>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</si>
  <si>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</si>
  <si>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</si>
  <si>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</si>
  <si>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</si>
  <si>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</si>
  <si>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</si>
  <si>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</si>
  <si>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</si>
  <si>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</si>
  <si>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</si>
  <si>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</si>
  <si>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</si>
  <si>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</si>
  <si>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</si>
  <si>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</si>
  <si>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</si>
  <si>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</si>
  <si>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</si>
  <si>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</si>
  <si>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</si>
  <si>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</si>
  <si>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</si>
  <si>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</si>
  <si>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</si>
  <si>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</si>
  <si>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</si>
  <si>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</si>
  <si>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</si>
  <si>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</si>
  <si>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</si>
  <si>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</si>
  <si>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</si>
  <si>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</si>
  <si>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</si>
  <si>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</si>
  <si>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</si>
  <si>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</si>
  <si>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</si>
  <si>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</si>
  <si>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</si>
  <si>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</si>
  <si>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</si>
  <si>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</si>
  <si>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</si>
  <si>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</si>
  <si>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</si>
  <si>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</si>
  <si>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</si>
  <si>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</si>
  <si>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</si>
  <si>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</si>
  <si>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</si>
  <si>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</si>
  <si>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</si>
  <si>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</si>
  <si>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</si>
  <si>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</si>
  <si>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</si>
  <si>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</si>
  <si>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</si>
  <si>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</si>
  <si>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</si>
  <si>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</si>
  <si>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</si>
  <si>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</si>
  <si>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</si>
  <si>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</si>
  <si>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</si>
  <si>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</si>
  <si>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</si>
  <si>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</si>
  <si>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</si>
  <si>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</si>
  <si>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</si>
  <si>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</si>
  <si>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</si>
  <si>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</si>
  <si>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</si>
  <si>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</si>
  <si>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</si>
  <si>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</si>
  <si>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</si>
  <si>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</si>
  <si>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</si>
  <si>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</si>
  <si>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</si>
  <si>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</si>
  <si>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</si>
  <si>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</si>
  <si>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</si>
  <si>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</si>
  <si>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</si>
  <si>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</si>
  <si>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</si>
  <si>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</si>
  <si>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</si>
  <si>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</si>
  <si>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</si>
  <si>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</si>
  <si>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</si>
  <si>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</si>
  <si>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</si>
  <si>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</si>
  <si>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</si>
  <si>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</si>
  <si>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</si>
  <si>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</si>
  <si>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</si>
  <si>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</si>
  <si>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</si>
  <si>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</si>
  <si>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</si>
  <si>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</si>
  <si>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</si>
  <si>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</si>
  <si>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</si>
  <si>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</si>
  <si>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</si>
  <si>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</si>
  <si>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</si>
  <si>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</si>
  <si>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</si>
  <si>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</si>
  <si>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</si>
  <si>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</si>
  <si>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</si>
  <si>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</si>
  <si>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</si>
  <si>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</si>
  <si>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</si>
  <si>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</si>
  <si>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</si>
  <si>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</si>
  <si>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</si>
  <si>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</si>
  <si>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</si>
  <si>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</si>
  <si>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</si>
  <si>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</si>
  <si>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</si>
  <si>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</si>
  <si>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</si>
  <si>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</si>
  <si>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</si>
  <si>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</si>
  <si>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</si>
  <si>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</si>
  <si>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</si>
  <si>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</si>
  <si>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</si>
  <si>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</si>
  <si>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</si>
  <si>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</si>
  <si>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</si>
  <si>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</si>
  <si>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</si>
  <si>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</si>
  <si>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</si>
  <si>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</si>
  <si>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</si>
  <si>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</si>
  <si>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</si>
  <si>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</si>
  <si>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</si>
  <si>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</si>
  <si>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</si>
  <si>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</si>
  <si>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</si>
  <si>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</si>
  <si>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</si>
  <si>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</si>
  <si>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</si>
  <si>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</si>
  <si>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</si>
  <si>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</si>
  <si>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</si>
  <si>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</si>
  <si>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</si>
  <si>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</si>
  <si>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</si>
  <si>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</si>
  <si>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</si>
  <si>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</si>
  <si>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</si>
  <si>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</si>
  <si>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</si>
  <si>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</si>
  <si>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</si>
  <si>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</si>
  <si>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</si>
  <si>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</si>
  <si>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</si>
  <si>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</si>
  <si>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</si>
  <si>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</si>
  <si>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</si>
  <si>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</si>
  <si>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</si>
  <si>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</si>
  <si>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</si>
  <si>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</si>
  <si>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</si>
  <si>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</si>
  <si>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</si>
  <si>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</si>
  <si>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</si>
  <si>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</si>
  <si>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</si>
  <si>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</si>
  <si>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</si>
  <si>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</si>
  <si>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</si>
  <si>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</si>
  <si>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</si>
  <si>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</si>
  <si>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</si>
  <si>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</si>
  <si>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</si>
  <si>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</si>
  <si>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</si>
  <si>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</si>
  <si>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</si>
  <si>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</si>
  <si>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</si>
  <si>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</si>
  <si>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</si>
  <si>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</si>
  <si>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</si>
  <si>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</si>
  <si>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</si>
  <si>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</si>
  <si>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</si>
  <si>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</si>
  <si>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</si>
  <si>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</si>
  <si>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</si>
  <si>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</si>
  <si>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</si>
  <si>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</si>
  <si>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</si>
  <si>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</si>
  <si>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</si>
  <si>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</si>
  <si>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</si>
  <si>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</si>
  <si>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</si>
  <si>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</si>
  <si>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</si>
  <si>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</si>
  <si>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</si>
  <si>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</si>
  <si>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</si>
  <si>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</si>
  <si>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</si>
  <si>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</si>
  <si>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</si>
  <si>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</si>
  <si>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</si>
  <si>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</si>
  <si>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</si>
  <si>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</si>
  <si>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</si>
  <si>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</si>
  <si>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</si>
  <si>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</si>
  <si>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</si>
  <si>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</si>
  <si>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</si>
  <si>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</si>
  <si>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</si>
  <si>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</si>
  <si>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</si>
  <si>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</si>
  <si>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</si>
  <si>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</si>
  <si>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</si>
  <si>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</si>
  <si>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</si>
  <si>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</si>
  <si>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</si>
  <si>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</si>
  <si>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</si>
  <si>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</si>
  <si>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</si>
  <si>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</si>
  <si>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</si>
  <si>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</si>
  <si>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</si>
  <si>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</si>
  <si>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</si>
  <si>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</si>
  <si>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</si>
  <si>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</si>
  <si>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</si>
  <si>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</si>
  <si>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</si>
  <si>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</si>
  <si>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</si>
  <si>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</si>
  <si>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</si>
  <si>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</si>
  <si>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</si>
  <si>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</si>
  <si>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</si>
  <si>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</si>
  <si>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</si>
  <si>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</si>
  <si>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</si>
  <si>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</si>
  <si>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</si>
  <si>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</si>
  <si>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</si>
  <si>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</si>
  <si>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</si>
  <si>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</si>
  <si>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</si>
  <si>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</si>
  <si>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</si>
  <si>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</si>
  <si>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</si>
  <si>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</si>
  <si>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</si>
  <si>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</si>
  <si>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</si>
  <si>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</si>
  <si>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</si>
  <si>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</si>
  <si>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</si>
  <si>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</si>
  <si>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</si>
  <si>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</si>
  <si>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</si>
  <si>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</si>
  <si>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</si>
  <si>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</si>
  <si>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</si>
  <si>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</si>
  <si>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</si>
  <si>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</si>
  <si>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</si>
  <si>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</si>
  <si>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</si>
  <si>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</si>
  <si>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</si>
  <si>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</si>
  <si>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</si>
  <si>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</si>
  <si>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</si>
  <si>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</si>
  <si>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</si>
  <si>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</si>
  <si>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</si>
  <si>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</si>
  <si>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</si>
  <si>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</si>
  <si>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</si>
  <si>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</si>
  <si>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</si>
  <si>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</si>
  <si>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</si>
  <si>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</si>
  <si>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</si>
  <si>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</si>
  <si>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</si>
  <si>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</si>
  <si>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</si>
  <si>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</si>
  <si>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</si>
  <si>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</si>
  <si>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</si>
  <si>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</si>
  <si>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</si>
  <si>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</si>
  <si>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</si>
  <si>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</si>
  <si>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</si>
  <si>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</si>
  <si>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</si>
  <si>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</si>
  <si>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</si>
  <si>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</si>
  <si>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</si>
  <si>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</si>
  <si>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</si>
  <si>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</si>
  <si>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</si>
  <si>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</si>
  <si>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</si>
  <si>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</si>
  <si>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</si>
  <si>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</si>
  <si>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</si>
  <si>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</si>
  <si>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</si>
  <si>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</si>
  <si>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</si>
  <si>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</si>
  <si>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</si>
  <si>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</si>
  <si>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</si>
  <si>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</si>
  <si>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</si>
  <si>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</si>
  <si>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</si>
  <si>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</si>
  <si>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</si>
  <si>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</si>
  <si>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</si>
  <si>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</si>
  <si>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</si>
  <si>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</si>
  <si>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</si>
  <si>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</si>
  <si>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</si>
  <si>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</si>
  <si>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</si>
  <si>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</si>
  <si>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</si>
  <si>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</si>
  <si>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</si>
  <si>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</si>
  <si>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</si>
  <si>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</si>
  <si>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</si>
  <si>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</si>
  <si>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</si>
  <si>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</si>
  <si>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</si>
  <si>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</si>
  <si>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</si>
  <si>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</si>
  <si>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</si>
  <si>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</si>
  <si>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</si>
  <si>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</si>
  <si>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</si>
  <si>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</si>
  <si>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</si>
  <si>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</si>
  <si>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</si>
  <si>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</si>
  <si>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</si>
  <si>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</si>
  <si>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</si>
  <si>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</si>
  <si>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</si>
  <si>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</si>
  <si>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</si>
  <si>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</si>
  <si>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</si>
  <si>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</si>
  <si>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</si>
  <si>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</si>
  <si>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</si>
  <si>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</si>
  <si>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</si>
  <si>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</si>
  <si>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</si>
  <si>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</si>
  <si>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</si>
  <si>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</si>
  <si>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</si>
  <si>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</si>
  <si>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</si>
  <si>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</si>
  <si>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</si>
  <si>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</si>
  <si>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</si>
  <si>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</si>
  <si>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</si>
  <si>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</si>
  <si>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</si>
  <si>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</si>
  <si>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</si>
  <si>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</si>
  <si>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</si>
  <si>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</si>
  <si>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</si>
  <si>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</si>
  <si>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</si>
  <si>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</si>
  <si>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</si>
  <si>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</si>
  <si>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</si>
  <si>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</si>
  <si>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</si>
  <si>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</si>
  <si>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</si>
  <si>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</si>
  <si>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</si>
  <si>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</si>
  <si>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</si>
  <si>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</si>
  <si>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</si>
  <si>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</si>
  <si>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</si>
  <si>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</si>
  <si>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</si>
  <si>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</si>
  <si>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</si>
  <si>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</si>
  <si>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</si>
  <si>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</si>
  <si>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</si>
  <si>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</si>
  <si>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</si>
  <si>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</si>
  <si>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</si>
  <si>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</si>
  <si>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</si>
  <si>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</si>
  <si>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</si>
  <si>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</si>
  <si>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</si>
  <si>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</si>
  <si>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</si>
  <si>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</si>
  <si>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</si>
  <si>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</si>
  <si>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</si>
  <si>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</si>
  <si>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</si>
  <si>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</si>
  <si>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</si>
  <si>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</si>
  <si>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</si>
  <si>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</si>
  <si>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</si>
  <si>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</si>
  <si>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</si>
  <si>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</si>
  <si>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</si>
  <si>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</si>
  <si>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</si>
  <si>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</si>
  <si>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</si>
  <si>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</si>
  <si>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</si>
  <si>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</si>
  <si>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</si>
  <si>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</si>
  <si>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</si>
  <si>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</si>
  <si>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</si>
  <si>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</si>
  <si>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</si>
  <si>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</si>
  <si>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</si>
  <si>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</si>
  <si>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</si>
  <si>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</si>
  <si>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</si>
  <si>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</si>
  <si>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</si>
  <si>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</si>
  <si>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</si>
  <si>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</si>
  <si>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</si>
  <si>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</si>
  <si>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</si>
  <si>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</si>
  <si>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</si>
  <si>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</si>
  <si>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</si>
  <si>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</si>
  <si>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</si>
  <si>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</si>
  <si>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</si>
  <si>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</si>
  <si>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</si>
  <si>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</si>
  <si>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</si>
  <si>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</si>
  <si>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</si>
  <si>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</si>
  <si>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</si>
  <si>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</si>
  <si>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</si>
  <si>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</si>
  <si>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</si>
  <si>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</si>
  <si>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</si>
  <si>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</si>
  <si>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</si>
  <si>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</si>
  <si>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</si>
  <si>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</si>
  <si>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</si>
  <si>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</si>
  <si>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</si>
  <si>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</si>
  <si>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</si>
  <si>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</si>
  <si>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</si>
  <si>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</si>
  <si>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</si>
  <si>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</si>
  <si>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</si>
  <si>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</si>
  <si>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</si>
  <si>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</si>
  <si>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</si>
  <si>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</si>
  <si>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</si>
  <si>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</si>
  <si>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</si>
  <si>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</si>
  <si>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</si>
  <si>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</si>
  <si>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</si>
  <si>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</si>
  <si>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</si>
  <si>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</si>
  <si>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</si>
  <si>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</si>
  <si>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</si>
  <si>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</si>
  <si>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</si>
  <si>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</si>
  <si>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</si>
  <si>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</si>
  <si>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</si>
  <si>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</si>
  <si>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</si>
  <si>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</si>
  <si>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</si>
  <si>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</si>
  <si>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</si>
  <si>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</si>
  <si>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</si>
  <si>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</si>
  <si>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</si>
  <si>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</si>
  <si>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</si>
  <si>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</si>
  <si>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</si>
  <si>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</si>
  <si>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</si>
  <si>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</si>
  <si>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</si>
  <si>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</si>
  <si>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</si>
  <si>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</si>
  <si>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</si>
  <si>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</si>
  <si>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</si>
  <si>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</si>
  <si>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</si>
  <si>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</si>
  <si>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</si>
  <si>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</si>
  <si>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</si>
  <si>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</si>
  <si>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</si>
  <si>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</si>
  <si>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</si>
  <si>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</si>
  <si>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</si>
  <si>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</si>
  <si>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</si>
  <si>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</si>
  <si>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</si>
  <si>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</si>
  <si>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</si>
  <si>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</si>
  <si>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</si>
  <si>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</si>
  <si>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</si>
  <si>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</si>
  <si>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</si>
  <si>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</si>
  <si>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</si>
  <si>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</si>
  <si>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</si>
  <si>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</si>
  <si>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</si>
  <si>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</si>
  <si>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</si>
  <si>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</si>
  <si>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</si>
  <si>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</si>
  <si>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</si>
  <si>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</si>
  <si>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</si>
  <si>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</si>
  <si>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</si>
  <si>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</si>
  <si>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</si>
  <si>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</si>
  <si>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</si>
  <si>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</si>
  <si>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</si>
  <si>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</si>
  <si>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</si>
  <si>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</si>
  <si>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</si>
  <si>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</si>
  <si>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</si>
  <si>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</si>
  <si>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</si>
  <si>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</si>
  <si>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</si>
  <si>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</si>
  <si>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</si>
  <si>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</si>
  <si>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</si>
  <si>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</si>
  <si>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</si>
  <si>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</si>
  <si>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</si>
  <si>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</si>
  <si>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</si>
  <si>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</si>
  <si>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</si>
  <si>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</si>
  <si>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</si>
  <si>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</si>
  <si>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</si>
  <si>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</si>
  <si>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</si>
  <si>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</si>
  <si>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</si>
  <si>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</si>
  <si>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</si>
  <si>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</si>
  <si>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</si>
  <si>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</si>
  <si>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</si>
  <si>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</si>
  <si>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</si>
  <si>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</si>
  <si>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</si>
  <si>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</si>
  <si>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</si>
  <si>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</si>
  <si>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</si>
  <si>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</si>
  <si>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</si>
  <si>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</si>
  <si>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</si>
  <si>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</si>
  <si>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</si>
  <si>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</si>
  <si>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</si>
  <si>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</si>
  <si>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</si>
  <si>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</si>
  <si>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</si>
  <si>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</si>
  <si>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</si>
  <si>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</si>
  <si>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</si>
  <si>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</si>
  <si>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</si>
  <si>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</si>
  <si>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</si>
  <si>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</si>
  <si>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</si>
  <si>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</si>
  <si>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</si>
  <si>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</si>
  <si>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</si>
  <si>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</si>
  <si>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</si>
  <si>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</si>
  <si>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</si>
  <si>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</si>
  <si>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</si>
  <si>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</si>
  <si>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</si>
  <si>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</si>
  <si>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</si>
  <si>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</si>
  <si>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</si>
  <si>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</si>
  <si>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</si>
  <si>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</si>
  <si>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</si>
  <si>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</si>
  <si>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</si>
  <si>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</si>
  <si>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</si>
  <si>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</si>
  <si>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</si>
  <si>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</si>
  <si>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</si>
  <si>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</si>
  <si>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</si>
  <si>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</si>
  <si>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</si>
  <si>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</si>
  <si>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</si>
  <si>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</si>
  <si>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</si>
  <si>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</si>
  <si>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</si>
  <si>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</si>
  <si>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</si>
  <si>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</si>
  <si>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</si>
  <si>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</si>
  <si>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</si>
  <si>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</si>
  <si>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</si>
  <si>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</si>
  <si>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</si>
  <si>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</si>
  <si>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</si>
  <si>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</si>
  <si>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</si>
  <si>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</si>
  <si>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</si>
  <si>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</si>
  <si>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</si>
  <si>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</si>
  <si>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</si>
  <si>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</si>
  <si>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</si>
  <si>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</si>
  <si>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</si>
  <si>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</si>
  <si>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</si>
  <si>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</si>
  <si>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</si>
  <si>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</si>
  <si>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</si>
  <si>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</si>
  <si>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</si>
  <si>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</si>
  <si>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</si>
  <si>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</si>
  <si>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</si>
  <si>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</si>
  <si>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</si>
  <si>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</si>
  <si>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</si>
  <si>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</si>
  <si>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</si>
  <si>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</si>
  <si>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</si>
  <si>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</si>
  <si>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</si>
  <si>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</si>
  <si>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</si>
  <si>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</si>
  <si>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</si>
  <si>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</si>
  <si>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</si>
  <si>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</si>
  <si>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</si>
  <si>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</si>
  <si>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</si>
  <si>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</si>
  <si>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</si>
  <si>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</si>
  <si>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</si>
  <si>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</si>
  <si>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</si>
  <si>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</si>
  <si>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</si>
  <si>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</si>
  <si>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</si>
  <si>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</si>
  <si>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</si>
  <si>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</si>
  <si>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</si>
  <si>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</si>
  <si>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</si>
  <si>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</si>
  <si>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</si>
  <si>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</si>
  <si>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</si>
  <si>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</si>
  <si>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</si>
  <si>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</si>
  <si>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</si>
  <si>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</si>
  <si>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</si>
  <si>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</si>
  <si>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</si>
  <si>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</si>
  <si>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</si>
  <si>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</si>
  <si>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</si>
  <si>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</si>
  <si>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</si>
  <si>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</si>
  <si>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</si>
  <si>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</si>
  <si>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</si>
  <si>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</si>
  <si>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</si>
  <si>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</si>
  <si>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</si>
  <si>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</si>
  <si>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</si>
  <si>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</si>
  <si>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</si>
  <si>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</si>
  <si>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</si>
  <si>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</si>
  <si>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</si>
  <si>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</si>
  <si>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</si>
  <si>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</si>
  <si>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</si>
  <si>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</si>
  <si>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</si>
  <si>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</si>
  <si>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</si>
  <si>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</si>
  <si>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</si>
  <si>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</si>
  <si>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</si>
  <si>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</si>
  <si>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</si>
  <si>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</si>
  <si>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</si>
  <si>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</si>
  <si>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</si>
  <si>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</si>
  <si>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</si>
  <si>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</si>
  <si>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</si>
  <si>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</si>
  <si>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</si>
  <si>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</si>
  <si>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</si>
  <si>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</si>
  <si>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</si>
  <si>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</si>
  <si>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</si>
  <si>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</si>
  <si>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</si>
  <si>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</si>
  <si>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</si>
  <si>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</si>
  <si>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</si>
  <si>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</si>
  <si>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</si>
  <si>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</si>
  <si>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</si>
  <si>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</si>
  <si>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</si>
  <si>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</si>
  <si>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</si>
  <si>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</si>
  <si>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</si>
  <si>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</si>
  <si>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</si>
  <si>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</si>
  <si>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</si>
  <si>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</si>
  <si>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</si>
  <si>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</si>
  <si>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</si>
  <si>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</si>
  <si>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</si>
  <si>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</si>
  <si>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</si>
  <si>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</si>
  <si>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</si>
  <si>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</si>
  <si>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</si>
  <si>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</si>
  <si>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</si>
  <si>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</si>
  <si>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</si>
  <si>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</si>
  <si>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</si>
  <si>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</si>
  <si>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</si>
  <si>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</si>
  <si>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</si>
  <si>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</si>
  <si>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</si>
  <si>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</si>
  <si>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</si>
  <si>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</si>
  <si>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</si>
  <si>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</si>
  <si>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</si>
  <si>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</si>
  <si>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</si>
  <si>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</si>
  <si>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</si>
  <si>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</si>
  <si>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</si>
  <si>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</si>
  <si>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</si>
  <si>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</si>
  <si>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</si>
  <si>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</si>
  <si>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</si>
  <si>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</si>
  <si>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</si>
  <si>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</si>
  <si>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</si>
  <si>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</si>
  <si>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</si>
  <si>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</si>
  <si>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</si>
  <si>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</si>
  <si>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</si>
  <si>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</si>
  <si>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</si>
  <si>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</si>
  <si>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</si>
  <si>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</si>
  <si>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</si>
  <si>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</si>
  <si>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</si>
  <si>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</si>
  <si>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</si>
  <si>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</si>
  <si>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</si>
  <si>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</si>
  <si>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</si>
  <si>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</si>
  <si>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</si>
  <si>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</si>
  <si>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</si>
  <si>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</si>
  <si>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</si>
  <si>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</si>
  <si>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</si>
  <si>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</si>
  <si>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</si>
  <si>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</si>
  <si>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</si>
  <si>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</si>
  <si>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</si>
  <si>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</si>
  <si>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</si>
  <si>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</si>
  <si>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</si>
  <si>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</si>
  <si>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</si>
  <si>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</si>
  <si>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</si>
  <si>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</si>
  <si>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</si>
  <si>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</si>
  <si>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</si>
  <si>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</si>
  <si>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</si>
  <si>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</si>
  <si>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</si>
  <si>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</si>
  <si>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</si>
  <si>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</si>
  <si>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</si>
  <si>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</si>
  <si>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</si>
  <si>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</si>
  <si>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</si>
  <si>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</si>
  <si>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</si>
  <si>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</si>
  <si>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</si>
  <si>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</si>
  <si>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</si>
  <si>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</si>
  <si>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</si>
  <si>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</si>
  <si>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</si>
  <si>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</si>
  <si>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</si>
  <si>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</si>
  <si>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</si>
  <si>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</si>
  <si>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</si>
  <si>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</si>
  <si>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</si>
  <si>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</si>
  <si>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</si>
  <si>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</si>
  <si>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</si>
  <si>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</si>
  <si>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</si>
  <si>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</si>
  <si>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</si>
  <si>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</si>
  <si>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</si>
  <si>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</si>
  <si>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</si>
  <si>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</si>
  <si>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</si>
  <si>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</si>
  <si>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</si>
  <si>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</si>
  <si>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</si>
  <si>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</si>
  <si>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</si>
  <si>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</si>
  <si>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</si>
  <si>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</si>
  <si>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</si>
  <si>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</si>
  <si>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</si>
  <si>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</si>
  <si>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</si>
  <si>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</si>
  <si>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</si>
  <si>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</si>
  <si>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</si>
  <si>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</si>
  <si>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</si>
  <si>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</si>
  <si>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</si>
  <si>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</si>
  <si>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</si>
  <si>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</si>
  <si>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</si>
  <si>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</si>
  <si>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</si>
  <si>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</si>
  <si>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</si>
  <si>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</si>
  <si>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</si>
  <si>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</si>
  <si>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</si>
  <si>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</si>
  <si>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</si>
  <si>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</si>
  <si>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</si>
  <si>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</si>
  <si>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</si>
  <si>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</si>
  <si>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</si>
  <si>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</si>
  <si>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</si>
  <si>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</si>
  <si>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</si>
  <si>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</si>
  <si>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</si>
  <si>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</si>
  <si>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</si>
  <si>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</si>
  <si>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</si>
  <si>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</si>
  <si>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</si>
  <si>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</si>
  <si>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</si>
  <si>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</si>
  <si>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</si>
  <si>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</si>
  <si>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</si>
  <si>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</si>
  <si>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</si>
  <si>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</si>
  <si>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</si>
  <si>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</si>
  <si>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</si>
  <si>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</si>
  <si>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</si>
  <si>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</si>
  <si>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</si>
  <si>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</si>
  <si>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</si>
  <si>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</si>
  <si>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</si>
  <si>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</si>
  <si>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</si>
  <si>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</si>
  <si>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</si>
  <si>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</si>
  <si>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</si>
  <si>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</si>
  <si>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</si>
  <si>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</si>
  <si>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</si>
  <si>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</si>
  <si>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</si>
  <si>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</si>
  <si>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</si>
  <si>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</si>
  <si>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</si>
  <si>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</si>
  <si>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</si>
  <si>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</si>
  <si>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</si>
  <si>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</si>
  <si>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</si>
  <si>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</si>
  <si>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</si>
  <si>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</si>
  <si>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</si>
  <si>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</si>
  <si>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</si>
  <si>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</si>
  <si>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</si>
  <si>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</si>
  <si>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</si>
  <si>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</si>
  <si>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</si>
  <si>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</si>
  <si>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</si>
  <si>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</si>
  <si>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</si>
  <si>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</si>
  <si>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</si>
  <si>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</si>
  <si>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</si>
  <si>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</si>
  <si>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</si>
  <si>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</si>
  <si>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</si>
  <si>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</si>
  <si>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</si>
  <si>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</si>
  <si>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</si>
  <si>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</si>
  <si>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</si>
  <si>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</si>
  <si>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</si>
  <si>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</si>
  <si>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</si>
  <si>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</si>
  <si>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</si>
  <si>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</si>
  <si>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</si>
  <si>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</si>
  <si>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</si>
  <si>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</si>
  <si>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</si>
  <si>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</si>
  <si>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</si>
  <si>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</si>
  <si>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</si>
  <si>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</si>
  <si>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</si>
  <si>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</si>
  <si>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</si>
  <si>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</si>
  <si>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</si>
  <si>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</si>
  <si>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</si>
  <si>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</si>
  <si>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</si>
  <si>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</si>
  <si>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</si>
  <si>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</si>
  <si>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</si>
  <si>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</si>
  <si>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</si>
  <si>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</si>
  <si>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</si>
  <si>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</si>
  <si>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</si>
  <si>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</si>
  <si>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</si>
  <si>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</si>
  <si>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</si>
  <si>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</si>
  <si>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</si>
  <si>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</si>
  <si>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</si>
  <si>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</si>
  <si>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</si>
  <si>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</si>
  <si>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</si>
  <si>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</si>
  <si>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</si>
  <si>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</si>
  <si>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</si>
  <si>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</si>
  <si>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</si>
  <si>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</si>
  <si>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</si>
  <si>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</si>
  <si>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</si>
  <si>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</si>
  <si>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</si>
  <si>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</si>
  <si>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</si>
  <si>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</si>
  <si>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</si>
  <si>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</si>
  <si>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</si>
  <si>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</si>
  <si>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</si>
  <si>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</si>
  <si>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</si>
  <si>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</si>
  <si>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</si>
  <si>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</si>
  <si>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</si>
  <si>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</si>
  <si>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</si>
  <si>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</si>
  <si>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</si>
  <si>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</si>
  <si>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</si>
  <si>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</si>
  <si>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</si>
  <si>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</si>
  <si>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</si>
  <si>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</si>
  <si>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</si>
  <si>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</si>
  <si>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</si>
  <si>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</si>
  <si>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</si>
  <si>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</si>
  <si>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</si>
  <si>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</si>
  <si>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</si>
  <si>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</si>
  <si>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</si>
  <si>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</si>
  <si>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</si>
  <si>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</si>
  <si>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</si>
  <si>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</si>
  <si>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</si>
  <si>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</si>
  <si>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</si>
  <si>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</si>
  <si>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</si>
  <si>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</si>
  <si>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</si>
  <si>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</si>
  <si>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</si>
  <si>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</si>
  <si>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</si>
  <si>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</si>
  <si>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</si>
  <si>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</si>
  <si>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</si>
  <si>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</si>
  <si>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</si>
  <si>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</si>
  <si>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</si>
  <si>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</si>
  <si>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</si>
  <si>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</si>
  <si>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</si>
  <si>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</si>
  <si>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</si>
  <si>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</si>
  <si>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</si>
  <si>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</si>
  <si>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</si>
  <si>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</si>
  <si>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</si>
  <si>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</si>
  <si>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</si>
  <si>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</si>
  <si>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</si>
  <si>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</si>
  <si>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</si>
  <si>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</si>
  <si>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</si>
  <si>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</si>
  <si>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</si>
  <si>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</si>
  <si>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</si>
  <si>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</si>
  <si>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</si>
  <si>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</si>
  <si>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</si>
  <si>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</si>
  <si>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</si>
  <si>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</si>
  <si>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</si>
  <si>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</si>
  <si>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</si>
  <si>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</si>
  <si>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</si>
  <si>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</si>
  <si>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</si>
  <si>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</si>
  <si>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</si>
  <si>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</si>
  <si>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</si>
  <si>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</si>
  <si>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</si>
  <si>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</si>
  <si>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</si>
  <si>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</si>
  <si>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</si>
  <si>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</si>
  <si>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</si>
  <si>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</si>
  <si>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</si>
  <si>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</si>
  <si>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</si>
  <si>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</si>
  <si>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</si>
  <si>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</si>
  <si>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</si>
  <si>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</si>
  <si>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</si>
  <si>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</si>
  <si>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</si>
  <si>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</si>
  <si>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</si>
  <si>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</si>
  <si>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</si>
  <si>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</si>
  <si>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</si>
  <si>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</si>
  <si>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</si>
  <si>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</si>
  <si>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</si>
  <si>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</si>
  <si>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</si>
  <si>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</si>
  <si>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</si>
  <si>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</si>
  <si>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</si>
  <si>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</si>
  <si>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</si>
  <si>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</si>
  <si>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</si>
  <si>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</si>
  <si>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</si>
  <si>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</si>
  <si>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</si>
  <si>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</si>
  <si>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</si>
  <si>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</si>
  <si>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</si>
  <si>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</si>
  <si>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</si>
  <si>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</si>
  <si>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</si>
  <si>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</si>
  <si>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</si>
  <si>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</si>
  <si>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</si>
  <si>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</si>
  <si>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</si>
  <si>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</si>
  <si>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</si>
  <si>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</si>
  <si>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</si>
  <si>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</si>
  <si>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</si>
  <si>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</si>
  <si>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</si>
  <si>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</si>
  <si>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</si>
  <si>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</si>
  <si>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</si>
  <si>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</si>
  <si>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</si>
  <si>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</si>
  <si>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</si>
  <si>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</si>
  <si>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</si>
  <si>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</si>
  <si>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</si>
  <si>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</si>
  <si>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</si>
  <si>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</si>
  <si>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</si>
  <si>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</si>
  <si>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</si>
  <si>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</si>
  <si>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</si>
  <si>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</si>
  <si>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</si>
  <si>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</si>
  <si>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</si>
  <si>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</si>
  <si>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</si>
  <si>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</si>
  <si>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</si>
  <si>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</si>
  <si>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</si>
  <si>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</si>
  <si>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</si>
  <si>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</si>
  <si>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</si>
  <si>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</si>
  <si>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</si>
  <si>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</si>
  <si>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</si>
  <si>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</si>
  <si>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</si>
  <si>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</si>
  <si>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</si>
  <si>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</si>
  <si>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</si>
  <si>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</si>
  <si>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</si>
  <si>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</si>
  <si>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</si>
  <si>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</si>
  <si>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</si>
  <si>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</si>
  <si>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</si>
  <si>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</si>
  <si>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</si>
  <si>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</si>
  <si>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</si>
  <si>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</si>
  <si>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</si>
  <si>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</si>
  <si>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</si>
  <si>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</si>
  <si>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</si>
  <si>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</si>
  <si>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</si>
  <si>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</si>
  <si>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</si>
  <si>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</si>
  <si>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</si>
  <si>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</si>
  <si>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</si>
  <si>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</si>
  <si>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</si>
  <si>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</si>
  <si>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</si>
  <si>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</si>
  <si>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</si>
  <si>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</si>
  <si>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</si>
  <si>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</si>
  <si>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</si>
  <si>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</si>
  <si>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</si>
  <si>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</si>
  <si>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</si>
  <si>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</si>
  <si>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</si>
  <si>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</si>
  <si>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</si>
  <si>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</si>
  <si>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</si>
  <si>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</si>
  <si>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</si>
  <si>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</si>
  <si>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</si>
  <si>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</si>
  <si>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</si>
  <si>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</si>
  <si>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</si>
  <si>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</si>
  <si>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</si>
  <si>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</si>
  <si>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</si>
  <si>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</si>
  <si>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</si>
  <si>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</si>
  <si>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</si>
  <si>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</si>
  <si>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</si>
  <si>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</si>
  <si>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</si>
  <si>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</si>
  <si>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</si>
  <si>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</si>
  <si>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</si>
  <si>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</si>
  <si>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</si>
  <si>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</si>
  <si>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</si>
  <si>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</si>
  <si>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</si>
  <si>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</si>
  <si>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</si>
  <si>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</si>
  <si>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</si>
  <si>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</si>
  <si>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</si>
  <si>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</si>
  <si>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</si>
  <si>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</si>
  <si>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</si>
  <si>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</si>
  <si>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</si>
  <si>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</si>
  <si>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</si>
  <si>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</si>
  <si>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</si>
  <si>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</si>
  <si>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</si>
  <si>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</si>
  <si>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</si>
  <si>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</si>
  <si>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</si>
  <si>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</si>
  <si>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</si>
  <si>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</si>
  <si>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</si>
  <si>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</si>
  <si>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</si>
  <si>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</si>
  <si>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</si>
  <si>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</si>
  <si>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</si>
  <si>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</si>
  <si>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</si>
  <si>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</si>
  <si>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</si>
  <si>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</si>
  <si>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</si>
  <si>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</si>
  <si>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</si>
  <si>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</si>
  <si>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</si>
  <si>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</si>
  <si>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</si>
  <si>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</si>
  <si>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</si>
  <si>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</si>
  <si>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</si>
  <si>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</si>
  <si>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</si>
  <si>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</si>
  <si>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</si>
  <si>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</si>
  <si>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</si>
  <si>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</si>
  <si>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</si>
  <si>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</si>
  <si>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</si>
  <si>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</si>
  <si>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</si>
  <si>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</si>
  <si>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</si>
  <si>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</si>
  <si>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</si>
  <si>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</si>
  <si>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</si>
  <si>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</si>
  <si>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</si>
  <si>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</si>
  <si>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</si>
  <si>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</si>
  <si>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</si>
  <si>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</si>
  <si>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</si>
  <si>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</si>
  <si>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</si>
  <si>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</si>
  <si>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</si>
  <si>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</si>
  <si>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</si>
  <si>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</si>
  <si>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</si>
  <si>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</si>
  <si>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</si>
  <si>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</si>
  <si>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</si>
  <si>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</si>
  <si>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</si>
  <si>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</si>
  <si>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</si>
  <si>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</si>
  <si>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</si>
  <si>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</si>
  <si>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</si>
  <si>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</si>
  <si>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</si>
  <si>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</si>
  <si>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</si>
  <si>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</si>
  <si>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</si>
  <si>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</si>
  <si>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</si>
  <si>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</si>
  <si>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</si>
  <si>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</si>
  <si>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</si>
  <si>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</si>
  <si>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</si>
  <si>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</si>
  <si>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</si>
  <si>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</si>
  <si>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</si>
  <si>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</si>
  <si>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</si>
  <si>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</si>
  <si>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</si>
  <si>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</si>
  <si>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</si>
  <si>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</si>
  <si>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</si>
  <si>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</si>
  <si>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</si>
  <si>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</si>
  <si>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</si>
  <si>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</si>
  <si>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</si>
  <si>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</si>
  <si>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</si>
  <si>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</si>
  <si>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</si>
  <si>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</si>
  <si>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</si>
  <si>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</si>
  <si>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</si>
  <si>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</si>
  <si>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</si>
  <si>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</si>
  <si>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</si>
  <si>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</si>
  <si>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</si>
  <si>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</si>
  <si>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</si>
  <si>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</si>
  <si>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</si>
  <si>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</si>
  <si>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</si>
  <si>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</si>
  <si>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</si>
  <si>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</si>
  <si>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</si>
  <si>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</si>
  <si>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</si>
  <si>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</si>
  <si>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</si>
  <si>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</si>
  <si>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</si>
  <si>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</si>
  <si>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</si>
  <si>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</si>
  <si>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</si>
  <si>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</si>
  <si>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</si>
  <si>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</si>
  <si>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</si>
  <si>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</si>
  <si>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</si>
  <si>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</si>
  <si>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</si>
  <si>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</si>
  <si>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</si>
  <si>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</si>
  <si>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</si>
  <si>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</si>
  <si>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</si>
  <si>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</si>
  <si>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</si>
  <si>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</si>
  <si>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</si>
  <si>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</si>
  <si>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</si>
  <si>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</si>
  <si>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</si>
  <si>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</si>
  <si>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</si>
  <si>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</si>
  <si>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</si>
  <si>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</si>
  <si>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</si>
  <si>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</si>
  <si>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</si>
  <si>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</si>
  <si>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</si>
  <si>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</si>
  <si>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</si>
  <si>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</si>
  <si>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</si>
  <si>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</si>
  <si>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</si>
  <si>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</si>
  <si>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</si>
  <si>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</si>
  <si>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</si>
  <si>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</si>
  <si>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</si>
  <si>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</si>
  <si>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</si>
  <si>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</si>
  <si>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</si>
  <si>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</si>
  <si>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</si>
  <si>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</si>
  <si>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</si>
  <si>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</si>
  <si>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</si>
  <si>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</si>
  <si>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</si>
  <si>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</si>
  <si>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</si>
  <si>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</si>
  <si>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</si>
  <si>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</si>
  <si>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</si>
  <si>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</si>
  <si>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</si>
  <si>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</si>
  <si>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</si>
  <si>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</si>
  <si>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</si>
  <si>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</si>
  <si>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</si>
  <si>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</si>
  <si>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</si>
  <si>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</si>
  <si>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</si>
  <si>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</si>
  <si>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</si>
  <si>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</si>
  <si>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</si>
  <si>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</si>
  <si>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</si>
  <si>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</si>
  <si>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</si>
  <si>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</si>
  <si>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</si>
  <si>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</si>
  <si>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</si>
  <si>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</si>
  <si>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</si>
  <si>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</si>
  <si>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</si>
  <si>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</si>
  <si>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</si>
  <si>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</si>
  <si>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</si>
  <si>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</si>
  <si>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</si>
  <si>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</si>
  <si>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</si>
  <si>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</si>
  <si>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</si>
  <si>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</si>
  <si>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</si>
  <si>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</si>
  <si>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</si>
  <si>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</si>
  <si>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</si>
  <si>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</si>
  <si>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</si>
  <si>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</si>
  <si>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</si>
  <si>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</si>
  <si>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</si>
  <si>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</si>
  <si>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</si>
  <si>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</si>
  <si>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</si>
  <si>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</si>
  <si>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</si>
  <si>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</si>
  <si>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</si>
  <si>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</si>
  <si>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</si>
  <si>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</si>
  <si>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</si>
  <si>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</si>
  <si>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</si>
  <si>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</si>
  <si>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</si>
  <si>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</si>
  <si>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</si>
  <si>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</si>
  <si>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</si>
  <si>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</si>
  <si>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</si>
  <si>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</si>
  <si>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</si>
  <si>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</si>
  <si>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</si>
  <si>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</si>
  <si>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</si>
  <si>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</si>
  <si>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</si>
  <si>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</si>
  <si>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</si>
  <si>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</si>
  <si>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</si>
  <si>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</si>
  <si>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</si>
  <si>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</si>
  <si>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</si>
  <si>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</si>
  <si>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</si>
  <si>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</si>
  <si>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</si>
  <si>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</si>
  <si>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</si>
  <si>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</si>
  <si>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</si>
  <si>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</si>
  <si>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</si>
  <si>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</si>
  <si>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</si>
  <si>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</si>
  <si>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</si>
  <si>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</si>
  <si>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</si>
  <si>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</si>
  <si>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</si>
  <si>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</si>
  <si>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</si>
  <si>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</si>
  <si>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</si>
  <si>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</si>
  <si>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</si>
  <si>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</si>
  <si>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</si>
  <si>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</si>
  <si>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</si>
  <si>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</si>
  <si>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</si>
  <si>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</si>
  <si>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</si>
  <si>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</si>
  <si>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</si>
  <si>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</si>
  <si>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</si>
  <si>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</si>
  <si>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</si>
  <si>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</si>
  <si>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</si>
  <si>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</si>
  <si>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</si>
  <si>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</si>
  <si>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</si>
  <si>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</si>
  <si>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</si>
  <si>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</si>
  <si>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</si>
  <si>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</si>
  <si>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</si>
  <si>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</si>
  <si>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</si>
  <si>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</si>
  <si>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</si>
  <si>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</si>
  <si>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</si>
  <si>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</si>
  <si>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</si>
  <si>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</si>
  <si>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</si>
  <si>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</si>
  <si>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</si>
  <si>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</si>
  <si>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</si>
  <si>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</si>
  <si>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</si>
  <si>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</si>
  <si>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</si>
  <si>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</si>
  <si>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</si>
  <si>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</si>
  <si>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</si>
  <si>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</si>
  <si>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</si>
  <si>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</si>
  <si>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</si>
  <si>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</si>
  <si>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</si>
  <si>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</si>
  <si>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</si>
  <si>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</si>
  <si>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</si>
  <si>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</si>
  <si>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</si>
  <si>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</si>
  <si>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</si>
  <si>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</si>
  <si>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</si>
  <si>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</si>
  <si>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</si>
  <si>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</si>
  <si>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</si>
  <si>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</si>
  <si>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</si>
  <si>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</si>
  <si>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</si>
  <si>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</si>
  <si>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</si>
  <si>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</si>
  <si>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</si>
  <si>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</si>
  <si>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</si>
  <si>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</si>
  <si>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</si>
  <si>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</si>
  <si>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</si>
  <si>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</si>
  <si>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</si>
  <si>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</si>
  <si>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</si>
  <si>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</si>
  <si>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</si>
  <si>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</si>
  <si>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</si>
  <si>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</si>
  <si>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</si>
  <si>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</si>
  <si>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</si>
  <si>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</si>
  <si>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</si>
  <si>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</si>
  <si>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</si>
  <si>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</si>
  <si>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</si>
  <si>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</si>
  <si>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</si>
  <si>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</si>
  <si>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</si>
  <si>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</si>
  <si>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</si>
  <si>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</si>
  <si>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</si>
  <si>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</si>
  <si>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</si>
  <si>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</si>
  <si>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</si>
  <si>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</si>
  <si>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</si>
  <si>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</si>
  <si>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</si>
  <si>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</si>
  <si>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</si>
  <si>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</si>
  <si>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</si>
  <si>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</si>
  <si>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</si>
  <si>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</si>
  <si>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</si>
  <si>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</si>
  <si>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</si>
  <si>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</si>
  <si>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</si>
  <si>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</si>
  <si>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</si>
  <si>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</si>
  <si>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</si>
  <si>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</si>
  <si>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</si>
  <si>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</si>
  <si>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</si>
  <si>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</si>
  <si>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</si>
  <si>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</si>
  <si>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</si>
  <si>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</si>
  <si>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</si>
  <si>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</si>
  <si>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</si>
  <si>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</si>
  <si>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</si>
  <si>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</si>
  <si>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</si>
  <si>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</si>
  <si>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</si>
  <si>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</si>
  <si>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</si>
  <si>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</si>
  <si>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</si>
  <si>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</si>
  <si>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</si>
  <si>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</si>
  <si>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</si>
  <si>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</si>
  <si>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</si>
  <si>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</si>
  <si>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</si>
  <si>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</si>
  <si>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</si>
  <si>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</si>
  <si>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</si>
  <si>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</si>
  <si>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</si>
  <si>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</si>
  <si>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</si>
  <si>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</si>
  <si>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</si>
  <si>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</si>
  <si>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</si>
  <si>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</si>
  <si>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</si>
  <si>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</si>
  <si>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</si>
  <si>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</si>
  <si>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</si>
  <si>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</si>
  <si>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</si>
  <si>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</si>
  <si>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</si>
  <si>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</si>
  <si>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</si>
  <si>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</si>
  <si>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</si>
  <si>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</si>
  <si>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</si>
  <si>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</si>
  <si>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</si>
  <si>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</si>
  <si>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</si>
  <si>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</si>
  <si>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</si>
  <si>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</si>
  <si>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</si>
  <si>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</si>
  <si>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</si>
  <si>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</si>
  <si>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</si>
  <si>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</si>
  <si>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</si>
  <si>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</si>
  <si>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</si>
  <si>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</si>
  <si>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</si>
  <si>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</si>
  <si>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</si>
  <si>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</si>
  <si>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</si>
  <si>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</si>
  <si>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</si>
  <si>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</si>
  <si>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</si>
  <si>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</si>
  <si>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</si>
  <si>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</si>
  <si>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</si>
  <si>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</si>
  <si>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</si>
  <si>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</si>
  <si>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</si>
  <si>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</si>
  <si>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</si>
  <si>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</si>
  <si>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</si>
  <si>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</si>
  <si>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</si>
  <si>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</si>
  <si>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</si>
  <si>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</si>
  <si>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</si>
  <si>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</si>
  <si>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</si>
  <si>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</si>
  <si>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</si>
  <si>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</si>
  <si>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</si>
  <si>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</si>
  <si>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</si>
  <si>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</si>
  <si>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</si>
  <si>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</si>
  <si>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</si>
  <si>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</si>
  <si>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</si>
  <si>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</si>
  <si>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</si>
  <si>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</si>
  <si>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</si>
  <si>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</si>
  <si>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</si>
  <si>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</si>
  <si>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</si>
  <si>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</si>
  <si>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</si>
  <si>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</si>
  <si>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</si>
  <si>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</si>
  <si>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</si>
  <si>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</si>
  <si>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</si>
  <si>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</si>
  <si>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</si>
  <si>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</si>
  <si>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</si>
  <si>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</si>
  <si>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</si>
  <si>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</si>
  <si>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</si>
  <si>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</si>
  <si>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</si>
  <si>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</si>
  <si>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</si>
  <si>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</si>
  <si>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</si>
  <si>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</si>
  <si>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</si>
  <si>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</si>
  <si>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</si>
  <si>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</si>
  <si>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</si>
  <si>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</si>
  <si>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</si>
  <si>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</si>
  <si>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</si>
  <si>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</si>
  <si>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</si>
  <si>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</si>
  <si>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</si>
  <si>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</si>
  <si>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</si>
  <si>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</si>
  <si>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</si>
  <si>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</si>
  <si>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</si>
  <si>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</si>
  <si>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</si>
  <si>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</si>
  <si>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</si>
  <si>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</si>
  <si>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</si>
  <si>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</si>
  <si>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</si>
  <si>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</si>
  <si>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</si>
  <si>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</si>
  <si>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</si>
  <si>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</si>
  <si>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</si>
  <si>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</si>
  <si>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</si>
  <si>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</si>
  <si>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</si>
  <si>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</si>
  <si>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</si>
  <si>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</si>
  <si>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</si>
  <si>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</si>
  <si>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</si>
  <si>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</si>
  <si>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</si>
  <si>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</si>
  <si>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</si>
  <si>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</si>
  <si>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</si>
  <si>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</si>
  <si>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</si>
  <si>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</si>
  <si>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</si>
  <si>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</si>
  <si>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</si>
  <si>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</si>
  <si>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</si>
  <si>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</si>
  <si>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</si>
  <si>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</si>
  <si>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</si>
  <si>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</si>
  <si>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</si>
  <si>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</si>
  <si>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</si>
  <si>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</si>
  <si>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</si>
  <si>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</si>
  <si>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</si>
  <si>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</si>
  <si>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</si>
  <si>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</si>
  <si>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</si>
  <si>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</si>
  <si>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</si>
  <si>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</si>
  <si>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</si>
  <si>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</si>
  <si>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</si>
  <si>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</si>
  <si>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</si>
  <si>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</si>
  <si>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</si>
  <si>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</si>
  <si>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</si>
  <si>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</si>
  <si>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</si>
  <si>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</si>
  <si>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</si>
  <si>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</si>
  <si>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</si>
  <si>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</si>
  <si>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</si>
  <si>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</si>
  <si>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</si>
  <si>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</si>
  <si>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</si>
  <si>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</si>
  <si>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</si>
  <si>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</si>
  <si>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</si>
  <si>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</si>
  <si>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</si>
  <si>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</si>
  <si>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</si>
  <si>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</si>
  <si>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</si>
  <si>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</si>
  <si>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</si>
  <si>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</si>
  <si>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</si>
  <si>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</si>
  <si>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</si>
  <si>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</si>
  <si>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</si>
  <si>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</si>
  <si>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</si>
  <si>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</si>
  <si>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</si>
  <si>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</si>
  <si>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</si>
  <si>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</si>
  <si>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</si>
  <si>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</si>
  <si>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</si>
  <si>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</si>
  <si>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</si>
  <si>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</si>
  <si>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</si>
  <si>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</si>
  <si>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</si>
  <si>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</si>
  <si>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</si>
  <si>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</si>
  <si>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</si>
  <si>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</si>
  <si>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</si>
  <si>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</si>
  <si>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</si>
  <si>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</si>
  <si>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</si>
  <si>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</si>
  <si>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</si>
  <si>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</si>
  <si>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</si>
  <si>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</si>
  <si>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</si>
  <si>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</si>
  <si>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</si>
  <si>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</si>
  <si>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</si>
  <si>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</si>
  <si>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</si>
  <si>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</si>
  <si>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</si>
  <si>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</si>
  <si>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</si>
  <si>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</si>
  <si>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</si>
  <si>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</si>
  <si>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</si>
  <si>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</si>
  <si>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</si>
  <si>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</si>
  <si>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</si>
  <si>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</si>
  <si>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</si>
  <si>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</si>
  <si>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</si>
  <si>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</si>
  <si>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</si>
  <si>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</si>
  <si>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</si>
  <si>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</si>
  <si>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</si>
  <si>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</si>
  <si>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</si>
  <si>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</si>
  <si>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</si>
  <si>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</si>
  <si>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</si>
  <si>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</si>
  <si>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</si>
  <si>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</si>
  <si>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</si>
  <si>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</si>
  <si>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</si>
  <si>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</si>
  <si>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</si>
  <si>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</si>
  <si>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</si>
  <si>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</si>
  <si>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</si>
  <si>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</si>
  <si>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</si>
  <si>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</si>
  <si>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</si>
  <si>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</si>
  <si>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</si>
  <si>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</si>
  <si>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</si>
  <si>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</si>
  <si>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</si>
  <si>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</si>
  <si>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</si>
  <si>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</si>
  <si>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</si>
  <si>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</si>
  <si>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</si>
  <si>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</si>
  <si>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</si>
  <si>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</si>
  <si>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</si>
  <si>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</si>
  <si>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</si>
  <si>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</si>
  <si>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</si>
  <si>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</si>
  <si>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</si>
  <si>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</si>
  <si>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</si>
  <si>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</si>
  <si>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</si>
  <si>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</si>
  <si>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</si>
  <si>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</si>
  <si>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</si>
  <si>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</si>
  <si>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</si>
  <si>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</si>
  <si>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</si>
  <si>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</si>
  <si>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</si>
  <si>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</si>
  <si>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</si>
  <si>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</si>
  <si>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</si>
  <si>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</si>
  <si>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</si>
  <si>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</si>
  <si>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</si>
  <si>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</si>
  <si>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</si>
  <si>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</si>
  <si>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</si>
  <si>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</si>
  <si>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</si>
  <si>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</si>
  <si>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</si>
  <si>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</si>
  <si>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</si>
  <si>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</si>
  <si>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</si>
  <si>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</si>
  <si>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</si>
  <si>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</si>
  <si>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</si>
  <si>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</si>
  <si>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</si>
  <si>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</si>
  <si>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</si>
  <si>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</si>
  <si>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</si>
  <si>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</si>
  <si>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</si>
  <si>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</si>
  <si>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</si>
  <si>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</si>
  <si>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</si>
  <si>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</si>
  <si>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</si>
  <si>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</si>
  <si>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</si>
  <si>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</si>
  <si>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</si>
  <si>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</si>
  <si>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</si>
  <si>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</si>
  <si>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</si>
  <si>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</si>
  <si>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</si>
  <si>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</si>
  <si>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</si>
  <si>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</si>
  <si>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</si>
  <si>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</si>
  <si>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</si>
  <si>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</si>
  <si>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</si>
  <si>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</si>
  <si>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</si>
  <si>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</si>
  <si>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</si>
  <si>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</si>
  <si>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</si>
  <si>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</si>
  <si>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</si>
  <si>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</si>
  <si>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</si>
  <si>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</si>
  <si>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</si>
  <si>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</si>
  <si>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</si>
  <si>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</si>
  <si>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</si>
  <si>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</si>
  <si>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</si>
  <si>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</si>
  <si>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</si>
  <si>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</si>
  <si>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</si>
  <si>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</si>
  <si>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</si>
  <si>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</si>
  <si>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</si>
  <si>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</si>
  <si>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</si>
  <si>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</si>
  <si>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</si>
  <si>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</si>
  <si>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</si>
  <si>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</si>
  <si>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</si>
  <si>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</si>
  <si>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</si>
  <si>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</si>
  <si>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</si>
  <si>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</si>
  <si>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</si>
  <si>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</si>
  <si>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</si>
  <si>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</si>
  <si>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</si>
  <si>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</si>
  <si>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</si>
  <si>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</si>
  <si>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</si>
  <si>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</si>
  <si>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</si>
  <si>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</si>
  <si>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</si>
  <si>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</si>
  <si>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</si>
  <si>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</si>
  <si>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</si>
  <si>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</si>
  <si>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</si>
  <si>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</si>
  <si>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</si>
  <si>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</si>
  <si>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</si>
  <si>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</si>
  <si>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</si>
  <si>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</si>
  <si>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</si>
  <si>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</si>
  <si>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</si>
  <si>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</si>
  <si>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</si>
  <si>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</si>
  <si>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</si>
  <si>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</si>
  <si>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</si>
  <si>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</si>
  <si>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</si>
  <si>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</si>
  <si>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</si>
  <si>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</si>
  <si>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</si>
  <si>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</si>
  <si>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</si>
  <si>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</si>
  <si>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</si>
  <si>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</si>
  <si>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</si>
  <si>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</si>
  <si>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</si>
  <si>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</si>
  <si>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</si>
  <si>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</si>
  <si>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</si>
  <si>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</si>
  <si>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</si>
  <si>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</si>
  <si>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</si>
  <si>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</si>
  <si>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</si>
  <si>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</si>
  <si>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</si>
  <si>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</si>
  <si>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</si>
  <si>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</si>
  <si>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</si>
  <si>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</si>
  <si>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</si>
  <si>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</si>
  <si>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</si>
  <si>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</si>
  <si>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</si>
  <si>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</si>
  <si>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</si>
  <si>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</si>
  <si>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</si>
  <si>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</si>
  <si>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</si>
  <si>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</si>
  <si>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</si>
  <si>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</si>
  <si>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</si>
  <si>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</si>
  <si>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</si>
  <si>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</si>
  <si>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</si>
  <si>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</si>
  <si>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</si>
  <si>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</si>
  <si>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</si>
  <si>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</si>
  <si>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</si>
  <si>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</si>
  <si>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</si>
  <si>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</si>
  <si>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</si>
  <si>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</si>
  <si>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</si>
  <si>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</si>
  <si>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</si>
  <si>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</si>
  <si>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</si>
  <si>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</si>
  <si>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</si>
  <si>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</si>
  <si>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</si>
  <si>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</si>
  <si>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</si>
  <si>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</si>
  <si>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</si>
  <si>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</si>
  <si>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</si>
  <si>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</si>
  <si>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</si>
  <si>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</si>
  <si>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</si>
  <si>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</si>
  <si>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</si>
  <si>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</si>
  <si>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</si>
  <si>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</si>
  <si>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</si>
  <si>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</si>
  <si>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</si>
  <si>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</si>
  <si>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</si>
  <si>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</si>
  <si>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</si>
  <si>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</si>
  <si>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</si>
  <si>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</si>
  <si>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</si>
  <si>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</si>
  <si>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</si>
  <si>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</si>
  <si>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</si>
  <si>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</si>
  <si>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</si>
  <si>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</si>
  <si>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</si>
  <si>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</si>
  <si>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</si>
  <si>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</si>
  <si>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</si>
  <si>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</si>
  <si>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</si>
  <si>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</si>
  <si>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</si>
  <si>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</si>
  <si>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</si>
  <si>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</si>
  <si>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</si>
  <si>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</si>
  <si>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</si>
  <si>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</si>
  <si>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</si>
  <si>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</si>
  <si>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</si>
  <si>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</si>
  <si>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</si>
  <si>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</si>
  <si>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</si>
  <si>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</si>
  <si>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</si>
  <si>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</si>
  <si>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</si>
  <si>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</si>
  <si>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</si>
  <si>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</si>
  <si>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</si>
  <si>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</si>
  <si>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</si>
  <si>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</si>
  <si>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</si>
  <si>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</si>
  <si>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</si>
  <si>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</si>
  <si>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</si>
  <si>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</si>
  <si>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</si>
  <si>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</si>
  <si>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</si>
  <si>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</si>
  <si>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</si>
  <si>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</si>
  <si>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</si>
  <si>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</si>
  <si>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</si>
  <si>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</si>
  <si>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</si>
  <si>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</si>
  <si>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</si>
  <si>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</si>
  <si>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</si>
  <si>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</si>
  <si>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</si>
  <si>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</si>
  <si>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</si>
  <si>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</si>
  <si>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</si>
  <si>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</si>
  <si>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</si>
  <si>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</si>
  <si>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</si>
  <si>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</si>
  <si>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</si>
  <si>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</si>
  <si>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</si>
  <si>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</si>
  <si>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</si>
  <si>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</si>
  <si>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</si>
  <si>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</si>
  <si>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</si>
  <si>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</si>
  <si>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</si>
  <si>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</si>
  <si>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</si>
  <si>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</si>
  <si>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</si>
  <si>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</si>
  <si>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</si>
  <si>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</si>
  <si>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</si>
  <si>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</si>
  <si>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</si>
  <si>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</si>
  <si>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</si>
  <si>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</si>
  <si>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</si>
  <si>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</si>
  <si>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</si>
  <si>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</si>
  <si>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</si>
  <si>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</si>
  <si>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</si>
  <si>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</si>
  <si>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</si>
  <si>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</si>
  <si>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</si>
  <si>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</si>
  <si>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</si>
  <si>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</si>
  <si>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</si>
  <si>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</si>
  <si>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</si>
  <si>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</si>
  <si>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</si>
  <si>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</si>
  <si>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</si>
  <si>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</si>
  <si>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</si>
  <si>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</si>
  <si>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</si>
  <si>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</si>
  <si>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</si>
  <si>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</si>
  <si>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</si>
  <si>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</si>
  <si>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</si>
  <si>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</si>
  <si>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</si>
  <si>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</si>
  <si>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</si>
  <si>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</si>
  <si>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</si>
  <si>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</si>
  <si>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</si>
  <si>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</si>
  <si>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</si>
  <si>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</si>
  <si>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</si>
  <si>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</si>
  <si>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</si>
  <si>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</si>
  <si>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</si>
  <si>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</si>
  <si>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</si>
  <si>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</si>
  <si>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</si>
  <si>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</si>
  <si>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</si>
  <si>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</si>
  <si>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</si>
  <si>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</si>
  <si>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</si>
  <si>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</si>
  <si>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</si>
  <si>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</si>
  <si>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</si>
  <si>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</si>
  <si>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</si>
  <si>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</si>
  <si>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</si>
  <si>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</si>
  <si>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</si>
  <si>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</si>
  <si>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</si>
  <si>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</si>
  <si>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</si>
  <si>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</si>
  <si>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</si>
  <si>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</si>
  <si>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</si>
  <si>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</si>
  <si>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</si>
  <si>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</si>
  <si>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</si>
  <si>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</si>
  <si>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</si>
  <si>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</si>
  <si>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</si>
  <si>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</si>
  <si>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</si>
  <si>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</si>
  <si>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</si>
  <si>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</si>
  <si>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</si>
  <si>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</si>
  <si>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</si>
  <si>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</si>
  <si>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</si>
  <si>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</si>
  <si>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</si>
  <si>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</si>
  <si>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</si>
  <si>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</si>
  <si>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</si>
  <si>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</si>
  <si>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</si>
  <si>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</si>
  <si>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</si>
  <si>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</si>
  <si>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</si>
  <si>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</si>
  <si>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</si>
  <si>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</si>
  <si>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</si>
  <si>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</si>
  <si>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</si>
  <si>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</si>
  <si>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</si>
  <si>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</si>
  <si>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</si>
  <si>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</si>
  <si>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</si>
  <si>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</si>
  <si>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</si>
  <si>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</si>
  <si>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</si>
  <si>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</si>
  <si>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</si>
  <si>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</si>
  <si>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</si>
  <si>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</si>
  <si>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</si>
  <si>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</si>
  <si>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</si>
  <si>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</si>
  <si>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</si>
  <si>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</si>
  <si>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</si>
  <si>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</si>
  <si>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</si>
  <si>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</si>
  <si>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</si>
  <si>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</si>
  <si>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</si>
  <si>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</si>
  <si>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</si>
  <si>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</si>
  <si>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</si>
  <si>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</si>
  <si>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</si>
  <si>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</si>
  <si>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</si>
  <si>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</si>
  <si>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</si>
  <si>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</si>
  <si>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</si>
  <si>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</si>
  <si>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</si>
  <si>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</si>
  <si>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</si>
  <si>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</si>
  <si>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</si>
  <si>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</si>
  <si>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</si>
  <si>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</si>
  <si>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</si>
  <si>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</si>
  <si>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</si>
  <si>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</si>
  <si>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</si>
  <si>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</si>
  <si>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</si>
  <si>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</si>
  <si>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</si>
  <si>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</si>
  <si>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</si>
  <si>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</si>
  <si>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</si>
  <si>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</si>
  <si>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</si>
  <si>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</si>
  <si>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</si>
  <si>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</si>
  <si>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</si>
  <si>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</si>
  <si>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</si>
  <si>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</si>
  <si>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</si>
  <si>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</si>
  <si>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</si>
  <si>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</si>
  <si>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</si>
  <si>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</si>
  <si>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</si>
  <si>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</si>
  <si>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</si>
  <si>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</si>
  <si>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</si>
  <si>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</si>
  <si>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</si>
  <si>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</si>
  <si>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</si>
  <si>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</si>
  <si>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</si>
  <si>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</si>
  <si>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</si>
  <si>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</si>
  <si>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</si>
  <si>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</si>
  <si>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</si>
  <si>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</si>
  <si>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</si>
  <si>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</si>
  <si>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</si>
  <si>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</si>
  <si>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</si>
  <si>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</si>
  <si>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</si>
  <si>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</si>
  <si>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</si>
  <si>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</si>
  <si>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</si>
  <si>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</si>
  <si>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</si>
  <si>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</si>
  <si>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</si>
  <si>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</si>
  <si>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</si>
  <si>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</si>
  <si>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</si>
  <si>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</si>
  <si>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</si>
  <si>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</si>
  <si>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</si>
  <si>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</si>
  <si>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</si>
  <si>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</si>
  <si>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</si>
  <si>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</si>
  <si>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</si>
  <si>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</si>
  <si>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</si>
  <si>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</si>
  <si>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</si>
  <si>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</si>
  <si>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</si>
  <si>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</si>
  <si>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</si>
  <si>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</si>
  <si>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</si>
  <si>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</si>
  <si>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</si>
  <si>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</si>
  <si>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</si>
  <si>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</si>
  <si>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</si>
  <si>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</si>
  <si>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</si>
  <si>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</si>
  <si>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</si>
  <si>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</si>
  <si>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</si>
  <si>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</si>
  <si>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</si>
  <si>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</si>
  <si>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</si>
  <si>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</si>
  <si>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</si>
  <si>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</si>
  <si>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</si>
  <si>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</si>
  <si>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</si>
  <si>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</si>
  <si>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</si>
  <si>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</si>
  <si>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</si>
  <si>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</si>
  <si>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</si>
  <si>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</si>
  <si>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</si>
  <si>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</si>
  <si>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</si>
  <si>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</si>
  <si>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</si>
  <si>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</si>
  <si>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</si>
  <si>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</si>
  <si>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</si>
  <si>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</si>
  <si>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</si>
  <si>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</si>
  <si>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</si>
  <si>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</si>
  <si>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</si>
  <si>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</si>
  <si>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</si>
  <si>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</si>
  <si>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</si>
  <si>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</si>
  <si>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</si>
  <si>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</si>
  <si>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</si>
  <si>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</si>
  <si>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</si>
  <si>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</si>
  <si>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</si>
  <si>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</si>
  <si>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</si>
  <si>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</si>
  <si>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</si>
  <si>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</si>
  <si>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</si>
  <si>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</si>
  <si>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</si>
  <si>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</si>
  <si>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</si>
  <si>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</si>
  <si>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</si>
  <si>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</si>
  <si>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</si>
  <si>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</si>
  <si>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</si>
  <si>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</si>
  <si>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</si>
  <si>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</si>
  <si>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</si>
  <si>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</si>
  <si>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</si>
  <si>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</si>
  <si>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</si>
  <si>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</si>
  <si>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</si>
  <si>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</si>
  <si>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</si>
  <si>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</si>
  <si>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</si>
  <si>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</si>
  <si>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</si>
  <si>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</si>
  <si>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</si>
  <si>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</si>
  <si>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</si>
  <si>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</si>
  <si>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</si>
  <si>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</si>
  <si>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</si>
  <si>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</si>
  <si>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</si>
  <si>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</si>
  <si>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</si>
  <si>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</si>
  <si>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</si>
  <si>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</si>
  <si>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</si>
  <si>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</si>
  <si>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</si>
  <si>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</si>
  <si>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</si>
  <si>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</si>
  <si>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</si>
  <si>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</si>
  <si>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</si>
  <si>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</si>
  <si>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</si>
  <si>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</si>
  <si>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</si>
  <si>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</si>
  <si>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</si>
  <si>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</si>
  <si>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</si>
  <si>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</si>
  <si>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</si>
  <si>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</si>
  <si>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</si>
  <si>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</si>
  <si>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</si>
  <si>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</si>
  <si>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</si>
  <si>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</si>
  <si>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</si>
  <si>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</si>
  <si>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</si>
  <si>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</si>
  <si>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</si>
  <si>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</si>
  <si>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</si>
  <si>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</si>
  <si>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</si>
  <si>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</si>
  <si>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</si>
  <si>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</si>
  <si>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</si>
  <si>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</si>
  <si>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</si>
  <si>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</si>
  <si>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</si>
  <si>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</si>
  <si>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</si>
  <si>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</si>
  <si>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</si>
  <si>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</si>
  <si>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</si>
  <si>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</si>
  <si>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</si>
  <si>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</si>
  <si>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</si>
  <si>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</si>
  <si>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</si>
  <si>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</si>
  <si>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</si>
  <si>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</si>
  <si>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</si>
  <si>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</si>
  <si>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</si>
  <si>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</si>
  <si>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</si>
  <si>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</si>
  <si>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</si>
  <si>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</si>
  <si>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</si>
  <si>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</si>
  <si>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</si>
  <si>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</si>
  <si>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</si>
  <si>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</si>
  <si>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</si>
  <si>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</si>
  <si>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</si>
  <si>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</si>
  <si>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</si>
  <si>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</si>
  <si>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</si>
  <si>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</si>
  <si>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</si>
  <si>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</si>
  <si>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</si>
  <si>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</si>
  <si>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</si>
  <si>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</si>
  <si>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</si>
  <si>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</si>
  <si>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</si>
  <si>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</si>
  <si>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</si>
  <si>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</si>
  <si>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</si>
  <si>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</si>
  <si>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</si>
  <si>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</si>
  <si>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</si>
  <si>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</si>
  <si>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</si>
  <si>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</si>
  <si>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</si>
  <si>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</si>
  <si>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</si>
  <si>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</si>
  <si>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</si>
  <si>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</si>
  <si>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</si>
  <si>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</si>
  <si>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</si>
  <si>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</si>
  <si>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</si>
  <si>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</si>
  <si>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</si>
  <si>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</si>
  <si>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</si>
  <si>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</si>
  <si>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</si>
  <si>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</si>
  <si>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</si>
  <si>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</si>
  <si>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</si>
  <si>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</si>
  <si>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</si>
  <si>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</si>
  <si>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</si>
  <si>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</si>
  <si>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</si>
  <si>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</si>
  <si>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</si>
  <si>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</si>
  <si>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</si>
  <si>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</si>
  <si>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</si>
  <si>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</si>
  <si>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</si>
  <si>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</si>
  <si>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</si>
  <si>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</si>
  <si>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</si>
  <si>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</si>
  <si>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</si>
  <si>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</si>
  <si>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</si>
  <si>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</si>
  <si>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</si>
  <si>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</si>
  <si>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</si>
  <si>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</si>
  <si>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</si>
  <si>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</si>
  <si>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</si>
  <si>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</si>
  <si>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</si>
  <si>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</si>
  <si>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</si>
  <si>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</si>
  <si>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</si>
  <si>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</si>
  <si>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</si>
  <si>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</si>
  <si>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</si>
  <si>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</si>
  <si>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</si>
  <si>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</si>
  <si>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</si>
  <si>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</si>
  <si>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</si>
  <si>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</si>
  <si>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</si>
  <si>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</si>
  <si>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</si>
  <si>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</si>
  <si>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</si>
  <si>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</si>
  <si>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</si>
  <si>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</si>
  <si>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</si>
  <si>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</si>
  <si>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</si>
  <si>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</si>
  <si>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</si>
  <si>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</si>
  <si>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</si>
  <si>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</si>
  <si>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</si>
  <si>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</si>
  <si>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</si>
  <si>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</si>
  <si>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</si>
  <si>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</si>
  <si>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</si>
  <si>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</si>
  <si>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</si>
  <si>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</si>
  <si>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</si>
  <si>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</si>
  <si>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</si>
  <si>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</si>
  <si>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</si>
  <si>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</si>
  <si>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</si>
  <si>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</si>
  <si>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</si>
  <si>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</si>
  <si>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</si>
  <si>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</si>
  <si>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</si>
  <si>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</si>
  <si>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</si>
  <si>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</si>
  <si>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</si>
  <si>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</si>
  <si>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</si>
  <si>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</si>
  <si>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</si>
  <si>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</si>
  <si>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</si>
  <si>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</si>
  <si>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</si>
  <si>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</si>
  <si>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</si>
  <si>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</si>
  <si>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</si>
  <si>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</si>
  <si>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</si>
  <si>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</si>
  <si>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</si>
  <si>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</si>
  <si>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</si>
  <si>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</si>
  <si>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</si>
  <si>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</si>
  <si>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</si>
  <si>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</si>
  <si>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</si>
  <si>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</si>
  <si>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</si>
  <si>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</si>
  <si>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</si>
  <si>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</si>
  <si>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</si>
  <si>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</si>
  <si>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</si>
  <si>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</si>
  <si>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</si>
  <si>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</si>
  <si>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</si>
  <si>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</si>
  <si>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</si>
  <si>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</si>
  <si>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</si>
  <si>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</si>
  <si>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</si>
  <si>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</si>
  <si>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</si>
  <si>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</si>
  <si>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</si>
  <si>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</si>
  <si>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</si>
  <si>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</si>
  <si>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</si>
  <si>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</si>
  <si>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</si>
  <si>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</si>
  <si>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</si>
  <si>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</si>
  <si>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</si>
  <si>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</si>
  <si>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</si>
  <si>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</si>
  <si>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</si>
  <si>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</si>
  <si>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</si>
  <si>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</si>
  <si>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</si>
  <si>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</si>
  <si>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</si>
  <si>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</si>
  <si>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</si>
  <si>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</si>
  <si>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</si>
  <si>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</si>
  <si>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</si>
  <si>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</si>
  <si>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</si>
  <si>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</si>
  <si>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</si>
  <si>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</si>
  <si>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</si>
  <si>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</si>
  <si>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</si>
  <si>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</si>
  <si>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</si>
  <si>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</si>
  <si>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</si>
  <si>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</si>
  <si>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</si>
  <si>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</si>
  <si>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</si>
  <si>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</si>
  <si>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</si>
  <si>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</si>
  <si>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</si>
  <si>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</si>
  <si>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</si>
  <si>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</si>
  <si>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</si>
  <si>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</si>
  <si>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</si>
  <si>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</si>
  <si>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</si>
  <si>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</si>
  <si>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</si>
  <si>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</si>
  <si>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</si>
  <si>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</si>
  <si>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</si>
  <si>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</si>
  <si>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</si>
  <si>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</si>
  <si>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</si>
  <si>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</si>
  <si>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</si>
  <si>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</si>
  <si>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</si>
  <si>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</si>
  <si>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</si>
  <si>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</si>
  <si>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</si>
  <si>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</si>
  <si>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</si>
  <si>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</si>
  <si>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</si>
  <si>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</si>
  <si>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</si>
  <si>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</si>
  <si>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</si>
  <si>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</si>
  <si>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</si>
  <si>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</si>
  <si>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</si>
  <si>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</si>
  <si>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</si>
  <si>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</si>
  <si>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</si>
  <si>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</si>
  <si>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</si>
  <si>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</si>
  <si>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</si>
  <si>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</si>
  <si>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</si>
  <si>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</si>
  <si>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</si>
  <si>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</si>
  <si>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</si>
  <si>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</si>
  <si>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</si>
  <si>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</si>
  <si>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</si>
  <si>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</si>
  <si>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</si>
  <si>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</si>
  <si>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</si>
  <si>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</si>
  <si>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</si>
  <si>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</si>
  <si>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</si>
  <si>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</si>
  <si>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</si>
  <si>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</si>
  <si>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</si>
  <si>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</si>
  <si>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</si>
  <si>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</si>
  <si>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</si>
  <si>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</si>
  <si>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</si>
  <si>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</si>
  <si>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</si>
  <si>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</si>
  <si>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</si>
  <si>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</si>
  <si>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</si>
  <si>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</si>
  <si>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</si>
  <si>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</si>
  <si>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</si>
  <si>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</si>
  <si>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</si>
  <si>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</si>
  <si>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</si>
  <si>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</si>
  <si>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</si>
  <si>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</si>
  <si>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</si>
  <si>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</si>
  <si>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</si>
  <si>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</si>
  <si>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</si>
  <si>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</si>
  <si>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</si>
  <si>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</si>
  <si>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</si>
  <si>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</si>
  <si>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</si>
  <si>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</si>
  <si>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</si>
  <si>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</si>
  <si>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</si>
  <si>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</si>
  <si>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</si>
  <si>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</si>
  <si>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</si>
  <si>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</si>
  <si>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</si>
  <si>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</si>
  <si>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</si>
  <si>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</si>
  <si>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</si>
  <si>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</si>
  <si>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</si>
  <si>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</si>
  <si>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</si>
  <si>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</si>
  <si>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</si>
  <si>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</si>
  <si>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</si>
  <si>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</si>
  <si>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</si>
  <si>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</si>
  <si>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</si>
  <si>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</si>
  <si>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</si>
  <si>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</si>
  <si>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</si>
  <si>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</si>
  <si>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</si>
  <si>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</si>
  <si>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</si>
  <si>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</si>
  <si>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</si>
  <si>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</si>
  <si>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</si>
  <si>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</si>
  <si>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</si>
  <si>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</si>
  <si>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</si>
  <si>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</si>
  <si>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</si>
  <si>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</si>
  <si>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</si>
  <si>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</si>
  <si>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</si>
  <si>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</si>
  <si>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</si>
  <si>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</si>
  <si>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</si>
  <si>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</si>
  <si>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</si>
  <si>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</si>
  <si>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</si>
  <si>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</si>
  <si>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</si>
  <si>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</si>
  <si>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</si>
  <si>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</si>
  <si>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</si>
  <si>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</si>
  <si>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</si>
  <si>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</si>
  <si>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</si>
  <si>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</si>
  <si>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</si>
  <si>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</si>
  <si>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</si>
  <si>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</si>
  <si>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</si>
  <si>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</si>
  <si>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</si>
  <si>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</si>
  <si>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</si>
  <si>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</si>
  <si>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</si>
  <si>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</si>
  <si>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</si>
  <si>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</si>
  <si>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</si>
  <si>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</si>
  <si>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</si>
  <si>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</si>
  <si>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</si>
  <si>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</si>
  <si>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</si>
  <si>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</si>
  <si>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</si>
  <si>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</si>
  <si>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</si>
  <si>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</si>
  <si>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</si>
  <si>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</si>
  <si>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</si>
  <si>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</si>
  <si>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</si>
  <si>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</si>
  <si>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</si>
  <si>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</si>
  <si>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</si>
  <si>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</si>
  <si>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</si>
  <si>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</si>
  <si>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</si>
  <si>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</si>
  <si>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</si>
  <si>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</si>
  <si>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</si>
  <si>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</si>
  <si>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</si>
  <si>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</si>
  <si>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</si>
  <si>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</si>
  <si>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</si>
  <si>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</si>
  <si>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</si>
  <si>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</si>
  <si>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</si>
  <si>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</si>
  <si>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</si>
  <si>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</si>
  <si>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</si>
  <si>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</si>
  <si>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</si>
  <si>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</si>
  <si>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</si>
  <si>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</si>
  <si>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</si>
  <si>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</si>
  <si>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</si>
  <si>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</si>
  <si>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</si>
  <si>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</si>
  <si>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</si>
  <si>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</si>
  <si>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</si>
  <si>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</si>
  <si>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</si>
  <si>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</si>
  <si>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</si>
  <si>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</si>
  <si>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</si>
  <si>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</si>
  <si>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</si>
  <si>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</si>
  <si>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</si>
  <si>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</si>
  <si>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</si>
  <si>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</si>
  <si>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</si>
  <si>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</si>
  <si>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</si>
  <si>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</si>
  <si>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</si>
  <si>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</si>
  <si>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</si>
  <si>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</si>
  <si>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</si>
  <si>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</si>
  <si>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</si>
  <si>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</si>
  <si>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</si>
  <si>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</si>
  <si>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</si>
  <si>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</si>
  <si>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</si>
  <si>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</si>
  <si>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</si>
  <si>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</si>
  <si>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</si>
  <si>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</si>
  <si>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</si>
  <si>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</si>
  <si>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</si>
  <si>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</si>
  <si>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</si>
  <si>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</si>
  <si>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</si>
  <si>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</si>
  <si>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</si>
  <si>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</si>
  <si>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</si>
  <si>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</si>
  <si>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</si>
  <si>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</si>
  <si>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</si>
  <si>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</si>
  <si>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</si>
  <si>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</si>
  <si>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</si>
  <si>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</si>
  <si>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</si>
  <si>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</si>
  <si>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</si>
  <si>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</si>
  <si>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</si>
  <si>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</si>
  <si>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</si>
  <si>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</si>
  <si>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</si>
  <si>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</si>
  <si>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</si>
  <si>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</si>
  <si>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</si>
  <si>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</si>
  <si>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</si>
  <si>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</si>
  <si>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</si>
  <si>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</si>
  <si>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</si>
  <si>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</si>
  <si>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</si>
  <si>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</si>
  <si>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</si>
  <si>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</si>
  <si>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</si>
  <si>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</si>
  <si>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</si>
  <si>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</si>
  <si>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</si>
  <si>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</si>
  <si>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</si>
  <si>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</si>
  <si>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</si>
  <si>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</si>
  <si>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</si>
  <si>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</si>
  <si>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</si>
  <si>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</si>
  <si>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</si>
  <si>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</si>
  <si>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</si>
  <si>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</si>
  <si>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</si>
  <si>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</si>
  <si>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</si>
  <si>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</si>
  <si>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</si>
  <si>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</si>
  <si>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</si>
  <si>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</si>
  <si>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</si>
  <si>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</si>
  <si>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</si>
  <si>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</si>
  <si>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</si>
  <si>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</si>
  <si>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</si>
  <si>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</si>
  <si>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</si>
  <si>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</si>
  <si>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</si>
  <si>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</si>
  <si>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</si>
  <si>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</si>
  <si>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</si>
  <si>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</si>
  <si>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</si>
  <si>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</si>
  <si>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</si>
  <si>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</si>
  <si>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</si>
  <si>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</si>
  <si>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</si>
  <si>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</si>
  <si>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</si>
  <si>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</si>
  <si>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</si>
  <si>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</si>
  <si>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</si>
  <si>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</si>
  <si>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</si>
  <si>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</si>
  <si>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</si>
  <si>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</si>
  <si>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</si>
  <si>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</si>
  <si>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</si>
  <si>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</si>
  <si>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</si>
  <si>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</si>
  <si>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</si>
  <si>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</si>
  <si>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</si>
  <si>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</si>
  <si>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</si>
  <si>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</si>
  <si>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</si>
  <si>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</si>
  <si>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</si>
  <si>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</si>
  <si>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</si>
  <si>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</si>
  <si>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</si>
  <si>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</si>
  <si>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</si>
  <si>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</si>
  <si>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</si>
  <si>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</si>
  <si>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</si>
  <si>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</si>
  <si>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</si>
  <si>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</si>
  <si>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</si>
  <si>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</si>
  <si>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</si>
  <si>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</si>
  <si>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</si>
  <si>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</si>
  <si>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</si>
  <si>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</si>
  <si>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</si>
  <si>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</si>
  <si>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</si>
  <si>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</si>
  <si>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</si>
  <si>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</si>
  <si>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</si>
  <si>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</si>
  <si>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</si>
  <si>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</si>
  <si>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</si>
  <si>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</si>
  <si>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</si>
  <si>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</si>
  <si>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</si>
  <si>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</si>
  <si>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</si>
  <si>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</si>
  <si>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</si>
  <si>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</si>
  <si>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</si>
  <si>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</si>
  <si>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</si>
  <si>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</si>
  <si>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</si>
  <si>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</si>
  <si>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</si>
  <si>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</si>
  <si>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</si>
  <si>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</si>
  <si>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</si>
  <si>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</si>
  <si>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</si>
  <si>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</si>
  <si>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</si>
  <si>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</si>
  <si>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</si>
  <si>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</si>
  <si>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</si>
  <si>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</si>
  <si>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</si>
  <si>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</si>
  <si>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</si>
  <si>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</si>
  <si>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</si>
  <si>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</si>
  <si>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</si>
  <si>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</si>
  <si>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</si>
  <si>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</si>
  <si>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</si>
  <si>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</si>
  <si>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</si>
  <si>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</si>
  <si>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</si>
  <si>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</si>
  <si>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</si>
  <si>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</si>
  <si>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</si>
  <si>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</si>
  <si>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</si>
  <si>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</si>
  <si>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</si>
  <si>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</si>
  <si>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</si>
  <si>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</si>
  <si>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</si>
  <si>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</si>
  <si>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</si>
  <si>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</si>
  <si>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</si>
  <si>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</si>
  <si>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</si>
  <si>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</si>
  <si>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</si>
  <si>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</si>
  <si>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</si>
  <si>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</si>
  <si>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</si>
  <si>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</si>
  <si>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</si>
  <si>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</si>
  <si>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</si>
  <si>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</si>
  <si>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</si>
  <si>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</si>
  <si>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</si>
  <si>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</si>
  <si>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</si>
  <si>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</si>
  <si>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</si>
  <si>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</si>
  <si>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</si>
  <si>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</si>
  <si>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</si>
  <si>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</si>
  <si>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</si>
  <si>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</si>
  <si>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</si>
  <si>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</si>
  <si>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</si>
  <si>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</si>
  <si>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</si>
  <si>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</si>
  <si>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</si>
  <si>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</si>
  <si>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</si>
  <si>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</si>
  <si>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</si>
  <si>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</si>
  <si>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</si>
  <si>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</si>
  <si>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</si>
  <si>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</si>
  <si>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</si>
  <si>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</si>
  <si>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</si>
  <si>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</si>
  <si>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</si>
  <si>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</si>
  <si>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</si>
  <si>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</si>
  <si>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</si>
  <si>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</si>
  <si>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</si>
  <si>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</si>
  <si>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</si>
  <si>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</si>
  <si>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</si>
  <si>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</si>
  <si>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</si>
  <si>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</si>
  <si>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</si>
  <si>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</si>
  <si>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</si>
  <si>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</si>
  <si>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</si>
  <si>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</si>
  <si>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</si>
  <si>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</si>
  <si>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</si>
  <si>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</si>
  <si>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</si>
  <si>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</si>
  <si>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</si>
  <si>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</si>
  <si>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</si>
  <si>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</si>
  <si>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</si>
  <si>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</si>
  <si>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</si>
  <si>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</si>
  <si>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</si>
  <si>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</si>
  <si>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</si>
  <si>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</si>
  <si>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</si>
  <si>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</si>
  <si>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</si>
  <si>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</si>
  <si>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</si>
  <si>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</si>
  <si>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</si>
  <si>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</si>
  <si>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</si>
  <si>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</si>
  <si>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</si>
  <si>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</si>
  <si>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</si>
  <si>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</si>
  <si>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</si>
  <si>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</si>
  <si>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</si>
  <si>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</si>
  <si>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</si>
  <si>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</si>
  <si>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</si>
  <si>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</si>
  <si>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</si>
  <si>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</si>
  <si>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</si>
  <si>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</si>
  <si>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</si>
  <si>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</si>
  <si>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</si>
  <si>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</si>
  <si>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</si>
  <si>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</si>
  <si>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</si>
  <si>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</si>
  <si>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</si>
  <si>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</si>
  <si>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</si>
  <si>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</si>
  <si>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</si>
  <si>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</si>
  <si>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</si>
  <si>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</si>
  <si>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</si>
  <si>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</si>
  <si>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</si>
  <si>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</si>
  <si>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</si>
  <si>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</si>
  <si>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</si>
  <si>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</si>
  <si>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</si>
  <si>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</si>
  <si>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</si>
  <si>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</si>
  <si>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</si>
  <si>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</si>
  <si>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</si>
  <si>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</si>
  <si>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</si>
  <si>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</si>
  <si>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</si>
  <si>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</si>
  <si>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</si>
  <si>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</si>
  <si>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</si>
  <si>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</si>
  <si>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</si>
  <si>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</si>
  <si>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</si>
  <si>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</si>
  <si>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</si>
  <si>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</si>
  <si>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</si>
  <si>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</si>
  <si>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</si>
  <si>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</si>
  <si>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</si>
  <si>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</si>
  <si>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</si>
  <si>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</si>
  <si>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</si>
  <si>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</si>
  <si>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</si>
  <si>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</si>
  <si>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</si>
  <si>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</si>
  <si>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</si>
  <si>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</si>
  <si>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</si>
  <si>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</si>
  <si>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</si>
  <si>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</si>
  <si>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</si>
  <si>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</si>
  <si>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</si>
  <si>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</si>
  <si>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</si>
  <si>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</si>
  <si>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</si>
  <si>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</si>
  <si>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</si>
  <si>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</si>
  <si>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</si>
  <si>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</si>
  <si>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</si>
  <si>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</si>
  <si>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</si>
  <si>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</si>
  <si>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</si>
  <si>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</si>
  <si>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</si>
  <si>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</si>
  <si>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</si>
  <si>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</si>
  <si>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</si>
  <si>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</si>
  <si>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</si>
  <si>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</si>
  <si>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</si>
  <si>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</si>
  <si>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</si>
  <si>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</si>
  <si>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</si>
  <si>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</si>
  <si>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</si>
  <si>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</si>
  <si>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</si>
  <si>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</si>
  <si>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</si>
  <si>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</si>
  <si>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</si>
  <si>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</si>
  <si>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</si>
  <si>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</si>
  <si>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</si>
  <si>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</si>
  <si>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</si>
  <si>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</si>
  <si>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</si>
  <si>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</si>
  <si>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</si>
  <si>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</si>
  <si>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</si>
  <si>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</si>
  <si>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</si>
  <si>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</si>
  <si>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</si>
  <si>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</si>
  <si>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</si>
  <si>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</si>
  <si>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</si>
  <si>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</si>
  <si>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</si>
  <si>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</si>
  <si>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</si>
  <si>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</si>
  <si>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</si>
  <si>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</si>
  <si>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</si>
  <si>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</si>
  <si>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</si>
  <si>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</si>
  <si>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</si>
  <si>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</si>
  <si>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</si>
  <si>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</si>
  <si>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</si>
  <si>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</si>
  <si>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</si>
  <si>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</si>
  <si>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</si>
  <si>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</si>
  <si>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</si>
  <si>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</si>
  <si>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</si>
  <si>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</si>
  <si>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</si>
  <si>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</si>
  <si>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</si>
  <si>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</si>
  <si>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</si>
  <si>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</si>
  <si>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</si>
  <si>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</si>
  <si>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</si>
  <si>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</si>
  <si>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</si>
  <si>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</si>
  <si>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</si>
  <si>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</si>
  <si>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</si>
  <si>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</si>
  <si>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</si>
  <si>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</si>
  <si>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</si>
  <si>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</si>
  <si>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</si>
  <si>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</si>
  <si>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</si>
  <si>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</si>
  <si>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</si>
  <si>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</si>
  <si>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</si>
  <si>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</si>
  <si>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</si>
  <si>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</si>
  <si>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</si>
  <si>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</si>
  <si>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</si>
  <si>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</si>
  <si>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</si>
  <si>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</si>
  <si>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</si>
  <si>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</si>
  <si>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</si>
  <si>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</si>
  <si>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</si>
  <si>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</si>
  <si>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</si>
  <si>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</si>
  <si>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</si>
  <si>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</si>
  <si>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</si>
  <si>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</si>
  <si>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</si>
  <si>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</si>
  <si>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</si>
  <si>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</si>
  <si>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</si>
  <si>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</si>
  <si>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</si>
  <si>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</si>
  <si>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</si>
  <si>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</si>
  <si>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</si>
  <si>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</si>
  <si>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</si>
  <si>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</si>
  <si>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</si>
  <si>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</si>
  <si>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</si>
  <si>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</si>
  <si>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</si>
  <si>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</si>
  <si>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</si>
  <si>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</si>
  <si>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</si>
  <si>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</si>
  <si>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</si>
  <si>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</si>
  <si>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</si>
  <si>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</si>
  <si>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</si>
  <si>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</si>
  <si>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</si>
  <si>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</si>
  <si>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</si>
  <si>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</si>
  <si>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</si>
  <si>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</si>
  <si>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</si>
  <si>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</si>
  <si>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</si>
  <si>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</si>
  <si>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</si>
  <si>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</si>
  <si>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</si>
  <si>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</si>
  <si>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</si>
  <si>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</si>
  <si>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</si>
  <si>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</si>
  <si>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</si>
  <si>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</si>
  <si>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</si>
  <si>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</si>
  <si>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</si>
  <si>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</si>
  <si>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</si>
  <si>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</si>
  <si>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</si>
  <si>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</si>
  <si>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</si>
  <si>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</si>
  <si>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</si>
  <si>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</si>
  <si>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</si>
  <si>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</si>
  <si>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</si>
  <si>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</si>
  <si>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</si>
  <si>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</si>
  <si>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</si>
  <si>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</si>
  <si>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</si>
  <si>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</si>
  <si>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</si>
  <si>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</si>
  <si>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</si>
  <si>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</si>
  <si>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</si>
  <si>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</si>
  <si>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</si>
  <si>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</si>
  <si>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</si>
  <si>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</si>
  <si>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</si>
  <si>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</si>
  <si>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</si>
  <si>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</si>
  <si>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</si>
  <si>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</si>
  <si>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</si>
  <si>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</si>
  <si>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</si>
  <si>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</si>
  <si>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</si>
  <si>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</si>
  <si>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</si>
  <si>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</si>
  <si>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</si>
  <si>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</si>
  <si>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</si>
  <si>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</si>
  <si>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</si>
  <si>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</si>
  <si>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</si>
  <si>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</si>
  <si>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</si>
  <si>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</si>
  <si>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</si>
  <si>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</si>
  <si>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</si>
  <si>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</si>
  <si>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</si>
  <si>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</si>
  <si>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</si>
  <si>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</si>
  <si>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</si>
  <si>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</si>
  <si>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</si>
  <si>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</si>
  <si>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</si>
  <si>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</si>
  <si>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</si>
  <si>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</si>
  <si>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</si>
  <si>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</si>
  <si>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</si>
  <si>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</si>
  <si>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</si>
  <si>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</si>
  <si>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</si>
  <si>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</si>
  <si>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</si>
  <si>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</si>
  <si>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</si>
  <si>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</si>
  <si>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</si>
  <si>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</si>
  <si>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</si>
  <si>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</si>
  <si>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</si>
  <si>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</si>
  <si>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</si>
  <si>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</si>
  <si>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</si>
  <si>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</si>
  <si>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</si>
  <si>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</si>
  <si>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</si>
  <si>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</si>
  <si>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</si>
  <si>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</si>
  <si>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</si>
  <si>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</si>
  <si>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</si>
  <si>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</si>
  <si>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</si>
  <si>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</si>
  <si>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</si>
  <si>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</si>
  <si>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</si>
  <si>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</si>
  <si>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</si>
  <si>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</si>
  <si>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</si>
  <si>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</si>
  <si>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</si>
  <si>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</si>
  <si>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</si>
  <si>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</si>
  <si>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</si>
  <si>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</si>
  <si>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</si>
  <si>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</si>
  <si>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</si>
  <si>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</si>
  <si>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</si>
  <si>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</si>
  <si>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</si>
  <si>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</si>
  <si>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</si>
  <si>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</si>
  <si>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</si>
  <si>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</si>
  <si>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</si>
  <si>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</si>
  <si>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</si>
  <si>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</si>
  <si>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</si>
  <si>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</si>
  <si>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</si>
  <si>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</si>
  <si>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</si>
  <si>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</si>
  <si>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</si>
  <si>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</si>
  <si>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</si>
  <si>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</si>
  <si>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</si>
  <si>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</si>
  <si>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</si>
  <si>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</si>
  <si>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</si>
  <si>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</si>
  <si>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</si>
  <si>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</si>
  <si>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</si>
  <si>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</si>
  <si>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</si>
  <si>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</si>
  <si>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</si>
  <si>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</si>
  <si>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</si>
  <si>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</si>
  <si>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</si>
  <si>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</si>
  <si>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</si>
  <si>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</si>
  <si>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</si>
  <si>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</si>
  <si>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</si>
  <si>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</si>
  <si>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</si>
  <si>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</si>
  <si>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</si>
  <si>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</si>
  <si>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</si>
  <si>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</si>
  <si>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</si>
  <si>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</si>
  <si>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</si>
  <si>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</si>
  <si>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</si>
  <si>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</si>
  <si>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</si>
  <si>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</si>
  <si>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</si>
  <si>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</si>
  <si>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</si>
  <si>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</si>
  <si>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</si>
  <si>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</si>
  <si>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</si>
  <si>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</si>
  <si>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</si>
  <si>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</si>
  <si>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</si>
  <si>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</si>
  <si>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</si>
  <si>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</si>
  <si>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</si>
  <si>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</si>
  <si>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</si>
  <si>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</si>
  <si>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</si>
  <si>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</si>
  <si>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</si>
  <si>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</si>
  <si>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</si>
  <si>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</si>
  <si>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</si>
  <si>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</si>
  <si>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</si>
  <si>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</si>
  <si>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</si>
  <si>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</si>
  <si>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</si>
  <si>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</si>
  <si>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</si>
  <si>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</si>
  <si>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</si>
  <si>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</si>
  <si>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</si>
  <si>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</si>
  <si>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</si>
  <si>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</si>
  <si>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</si>
  <si>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</si>
  <si>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</si>
  <si>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</si>
  <si>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</si>
  <si>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</si>
  <si>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</si>
  <si>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</si>
  <si>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</si>
  <si>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</si>
  <si>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</si>
  <si>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</si>
  <si>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</si>
  <si>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</si>
  <si>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</si>
  <si>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</si>
  <si>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</si>
  <si>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</si>
  <si>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</si>
  <si>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</si>
  <si>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</si>
  <si>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</si>
  <si>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</si>
  <si>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</si>
  <si>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</si>
  <si>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</si>
  <si>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</si>
  <si>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</si>
  <si>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</si>
  <si>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</si>
  <si>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</si>
  <si>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</si>
  <si>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</si>
  <si>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</si>
  <si>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</si>
  <si>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</si>
  <si>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</si>
  <si>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</si>
  <si>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</si>
  <si>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</si>
  <si>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</si>
  <si>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</si>
  <si>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</si>
  <si>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</si>
  <si>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</si>
  <si>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</si>
  <si>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</si>
  <si>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</si>
  <si>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</si>
  <si>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</si>
  <si>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</si>
  <si>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</si>
  <si>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</si>
  <si>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</si>
  <si>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</si>
  <si>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</si>
  <si>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</si>
  <si>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</si>
  <si>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</si>
  <si>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</si>
  <si>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</si>
  <si>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</si>
  <si>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</si>
  <si>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</si>
  <si>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</si>
  <si>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</si>
  <si>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</si>
  <si>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</si>
  <si>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</si>
  <si>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</si>
  <si>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</si>
  <si>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</si>
  <si>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</si>
  <si>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</si>
  <si>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</si>
  <si>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</si>
  <si>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</si>
  <si>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</si>
  <si>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</si>
  <si>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</si>
  <si>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</si>
  <si>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</si>
  <si>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</si>
  <si>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</si>
  <si>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</si>
  <si>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</si>
  <si>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</si>
  <si>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</si>
  <si>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</si>
  <si>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</si>
  <si>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</si>
  <si>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</si>
  <si>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</si>
  <si>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</si>
  <si>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</si>
  <si>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</si>
  <si>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</si>
  <si>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</si>
  <si>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</si>
  <si>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</si>
  <si>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</si>
  <si>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</si>
  <si>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</si>
  <si>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</si>
  <si>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</si>
  <si>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</si>
  <si>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</si>
  <si>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</si>
  <si>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</si>
  <si>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</si>
  <si>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</si>
  <si>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</si>
  <si>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</si>
  <si>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</si>
  <si>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</si>
  <si>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</si>
  <si>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</si>
  <si>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</si>
  <si>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</si>
  <si>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</si>
  <si>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</si>
  <si>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</si>
  <si>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</si>
  <si>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</si>
  <si>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</si>
  <si>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</si>
  <si>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</si>
  <si>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</si>
  <si>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</si>
  <si>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</si>
  <si>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</si>
  <si>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</si>
  <si>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</si>
  <si>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</si>
  <si>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</si>
  <si>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</si>
  <si>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</si>
  <si>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</si>
  <si>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</si>
  <si>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</si>
  <si>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</si>
  <si>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</si>
  <si>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</si>
  <si>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</si>
  <si>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</si>
  <si>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</si>
  <si>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</si>
  <si>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</si>
  <si>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</si>
  <si>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</si>
  <si>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</si>
  <si>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</si>
  <si>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</si>
  <si>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</si>
  <si>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</si>
  <si>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</si>
  <si>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</si>
  <si>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</si>
  <si>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</si>
  <si>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</si>
  <si>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</si>
  <si>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</si>
  <si>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</si>
  <si>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</si>
  <si>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</si>
  <si>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</si>
  <si>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</si>
  <si>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</si>
  <si>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</si>
  <si>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</si>
  <si>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</si>
  <si>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</si>
  <si>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</si>
  <si>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</si>
  <si>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</si>
  <si>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</si>
  <si>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</si>
  <si>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</si>
  <si>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</si>
  <si>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</si>
  <si>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</si>
  <si>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</si>
  <si>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</si>
  <si>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</si>
  <si>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</si>
  <si>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</si>
  <si>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</si>
  <si>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</si>
  <si>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</si>
  <si>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</si>
  <si>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</si>
  <si>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</si>
  <si>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</si>
  <si>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</si>
  <si>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</si>
  <si>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</si>
  <si>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</si>
  <si>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</si>
  <si>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</si>
  <si>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</si>
  <si>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</si>
  <si>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</si>
  <si>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</si>
  <si>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</si>
  <si>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</si>
  <si>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</si>
  <si>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</si>
  <si>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</si>
  <si>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</si>
  <si>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</si>
  <si>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</si>
  <si>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</si>
  <si>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</si>
  <si>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</si>
  <si>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</si>
  <si>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</si>
  <si>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</si>
  <si>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</si>
  <si>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</si>
  <si>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</si>
  <si>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</si>
  <si>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</si>
  <si>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</si>
  <si>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</si>
  <si>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</si>
  <si>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</si>
  <si>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</si>
  <si>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</si>
  <si>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</si>
  <si>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</si>
  <si>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</si>
  <si>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</si>
  <si>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</si>
  <si>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</si>
  <si>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</si>
  <si>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</si>
  <si>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</si>
  <si>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</si>
  <si>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</si>
  <si>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</si>
  <si>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</si>
  <si>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</si>
  <si>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</si>
  <si>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</si>
  <si>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</si>
  <si>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</si>
  <si>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</si>
  <si>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</si>
  <si>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</si>
  <si>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</si>
  <si>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</si>
  <si>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</si>
  <si>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</si>
  <si>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</si>
  <si>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</si>
  <si>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</si>
  <si>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</si>
  <si>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</si>
  <si>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</si>
  <si>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</si>
  <si>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</si>
  <si>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</si>
  <si>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</si>
  <si>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</si>
  <si>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</si>
  <si>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</si>
  <si>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</si>
  <si>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</si>
  <si>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</si>
  <si>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</si>
  <si>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</si>
  <si>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</si>
  <si>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</si>
  <si>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</si>
  <si>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</si>
  <si>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</si>
  <si>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</si>
  <si>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</si>
  <si>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</si>
  <si>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</si>
  <si>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</si>
  <si>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</si>
  <si>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</si>
  <si>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</si>
  <si>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</si>
  <si>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</si>
  <si>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</si>
  <si>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</si>
  <si>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</si>
  <si>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</si>
  <si>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</si>
  <si>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</si>
  <si>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</si>
  <si>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</si>
  <si>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</si>
  <si>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</si>
  <si>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</si>
  <si>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</si>
  <si>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</si>
  <si>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</si>
  <si>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</si>
  <si>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</si>
  <si>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</si>
  <si>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</si>
  <si>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</si>
  <si>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</si>
  <si>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</si>
  <si>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</si>
  <si>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</si>
  <si>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</si>
  <si>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</si>
  <si>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</si>
  <si>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</si>
  <si>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</si>
  <si>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</si>
  <si>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</si>
  <si>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</si>
  <si>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</si>
  <si>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</si>
  <si>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</si>
  <si>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</si>
  <si>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</si>
  <si>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</si>
  <si>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</si>
  <si>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</si>
  <si>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</si>
  <si>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</si>
  <si>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</si>
  <si>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</si>
  <si>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</si>
  <si>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</si>
  <si>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</si>
  <si>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</si>
  <si>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</si>
  <si>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</si>
  <si>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</si>
  <si>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</si>
  <si>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</si>
  <si>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</si>
  <si>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</si>
  <si>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</si>
  <si>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</si>
  <si>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</si>
  <si>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</si>
  <si>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</si>
  <si>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</si>
  <si>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</si>
  <si>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</si>
  <si>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</si>
  <si>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</si>
  <si>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</si>
  <si>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</si>
  <si>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</si>
  <si>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</si>
  <si>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</si>
  <si>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</si>
  <si>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</si>
  <si>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</si>
  <si>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</si>
  <si>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</si>
  <si>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</si>
  <si>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</si>
  <si>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</si>
  <si>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</si>
  <si>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</si>
  <si>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</si>
  <si>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</si>
  <si>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</si>
  <si>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</si>
  <si>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</si>
  <si>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</si>
  <si>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</si>
  <si>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</si>
  <si>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</si>
  <si>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</si>
  <si>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</si>
  <si>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</si>
  <si>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</si>
  <si>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</si>
  <si>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</si>
  <si>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</si>
  <si>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</si>
  <si>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</si>
  <si>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</si>
  <si>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</si>
  <si>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</si>
  <si>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</si>
  <si>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</si>
  <si>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</si>
  <si>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</si>
  <si>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</si>
  <si>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</si>
  <si>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</si>
  <si>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</si>
  <si>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</si>
  <si>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</si>
  <si>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</si>
  <si>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</si>
  <si>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</si>
  <si>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</si>
  <si>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</si>
  <si>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</si>
  <si>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</si>
  <si>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</si>
  <si>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</si>
  <si>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</si>
  <si>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</si>
  <si>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</si>
  <si>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</si>
  <si>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</si>
  <si>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</si>
  <si>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</si>
  <si>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</si>
  <si>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</si>
  <si>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</si>
  <si>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</si>
  <si>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</si>
  <si>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</si>
  <si>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</si>
  <si>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</si>
  <si>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</si>
  <si>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</si>
  <si>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</si>
  <si>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</si>
  <si>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</si>
  <si>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</si>
  <si>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</si>
  <si>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</si>
  <si>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</si>
  <si>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</si>
  <si>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</si>
  <si>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</si>
  <si>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</si>
  <si>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</si>
  <si>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</si>
  <si>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</si>
  <si>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</si>
  <si>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</si>
  <si>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</si>
  <si>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</si>
  <si>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</si>
  <si>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</si>
  <si>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</si>
  <si>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</si>
  <si>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</si>
  <si>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</si>
  <si>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</si>
  <si>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</si>
  <si>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</si>
  <si>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</si>
  <si>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</si>
  <si>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</si>
  <si>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</si>
  <si>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</si>
  <si>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</si>
  <si>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</si>
  <si>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</si>
  <si>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</si>
  <si>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</si>
  <si>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</si>
  <si>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</si>
  <si>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</si>
  <si>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</si>
  <si>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</si>
  <si>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</si>
  <si>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</si>
  <si>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</si>
  <si>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</si>
  <si>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</si>
  <si>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</si>
  <si>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</si>
  <si>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</si>
  <si>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</si>
  <si>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</si>
  <si>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</si>
  <si>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</si>
  <si>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</si>
  <si>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</si>
  <si>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</si>
  <si>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</si>
  <si>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</si>
  <si>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</si>
  <si>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</si>
  <si>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</si>
  <si>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</si>
  <si>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</si>
  <si>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</si>
  <si>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</si>
  <si>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</si>
  <si>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</si>
  <si>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</si>
  <si>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</si>
  <si>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</si>
  <si>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</si>
  <si>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</si>
  <si>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</si>
  <si>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</si>
  <si>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</si>
  <si>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</si>
  <si>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</si>
  <si>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</si>
  <si>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</si>
  <si>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</si>
  <si>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</si>
  <si>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</si>
  <si>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</si>
  <si>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</si>
  <si>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</si>
  <si>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</si>
  <si>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</si>
  <si>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</si>
  <si>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</si>
  <si>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</si>
  <si>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</si>
  <si>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</si>
  <si>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</si>
  <si>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</si>
  <si>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</si>
  <si>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</si>
  <si>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</si>
  <si>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</si>
  <si>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</si>
  <si>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</si>
  <si>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</si>
  <si>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</si>
  <si>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</si>
  <si>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</si>
  <si>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</si>
  <si>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</si>
  <si>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</si>
  <si>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</si>
  <si>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</si>
  <si>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</si>
  <si>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</si>
  <si>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</si>
  <si>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</si>
  <si>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</si>
  <si>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</si>
  <si>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</si>
  <si>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</si>
  <si>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</si>
  <si>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</si>
  <si>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</si>
  <si>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</si>
  <si>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</si>
  <si>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</si>
  <si>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</si>
  <si>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</si>
  <si>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</si>
  <si>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</si>
  <si>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</si>
  <si>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</si>
  <si>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</si>
  <si>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</si>
  <si>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</si>
  <si>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</si>
  <si>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</si>
  <si>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</si>
  <si>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</si>
  <si>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</si>
  <si>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</si>
  <si>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</si>
  <si>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</si>
  <si>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</si>
  <si>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</si>
  <si>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</si>
  <si>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</si>
  <si>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</si>
  <si>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</si>
  <si>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</si>
  <si>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</si>
  <si>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</si>
  <si>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</si>
  <si>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</si>
  <si>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</si>
  <si>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</si>
  <si>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</si>
  <si>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</si>
  <si>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</si>
  <si>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</si>
  <si>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</si>
  <si>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</si>
  <si>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</si>
  <si>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</si>
  <si>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</si>
  <si>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</si>
  <si>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</si>
  <si>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</si>
  <si>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</si>
  <si>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</si>
  <si>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</si>
  <si>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</si>
  <si>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</si>
  <si>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</si>
  <si>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</si>
  <si>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</si>
  <si>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</si>
  <si>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</si>
  <si>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</si>
  <si>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</si>
  <si>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</si>
  <si>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</si>
  <si>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</si>
  <si>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</si>
  <si>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</si>
  <si>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</si>
  <si>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</si>
  <si>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</si>
  <si>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</si>
  <si>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</si>
  <si>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</si>
  <si>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</si>
  <si>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</si>
  <si>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</si>
  <si>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</si>
  <si>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</si>
  <si>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</si>
  <si>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</si>
  <si>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</si>
  <si>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</si>
  <si>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</si>
  <si>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</si>
  <si>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</si>
  <si>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</si>
  <si>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</si>
  <si>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</si>
  <si>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</si>
  <si>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</si>
  <si>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</si>
  <si>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</si>
  <si>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</si>
  <si>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</si>
  <si>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</si>
  <si>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</si>
  <si>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</si>
  <si>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</si>
  <si>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</si>
  <si>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</si>
  <si>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</si>
  <si>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</si>
  <si>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</si>
  <si>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</si>
  <si>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</si>
  <si>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</si>
  <si>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</si>
  <si>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</si>
  <si>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</si>
  <si>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</si>
  <si>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</si>
  <si>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</si>
  <si>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</si>
  <si>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</si>
  <si>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</si>
  <si>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</si>
  <si>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</si>
  <si>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</si>
  <si>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</si>
  <si>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</si>
  <si>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</si>
  <si>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</si>
  <si>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</si>
  <si>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</si>
  <si>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</si>
  <si>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</si>
  <si>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</si>
  <si>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</si>
  <si>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</si>
  <si>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</si>
  <si>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</si>
  <si>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</si>
  <si>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</si>
  <si>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</si>
  <si>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</si>
  <si>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</si>
  <si>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</si>
  <si>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</si>
  <si>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</si>
  <si>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</si>
  <si>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</si>
  <si>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</si>
  <si>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</si>
  <si>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</si>
  <si>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</si>
  <si>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</si>
  <si>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</si>
  <si>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</si>
  <si>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</si>
  <si>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</si>
  <si>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</si>
  <si>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</si>
  <si>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</si>
  <si>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</si>
  <si>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</si>
  <si>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</si>
  <si>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</si>
  <si>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</si>
  <si>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</si>
  <si>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</si>
  <si>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</si>
  <si>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</si>
  <si>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</si>
  <si>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</si>
  <si>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</si>
  <si>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</si>
  <si>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</si>
  <si>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</si>
  <si>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</si>
  <si>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</si>
  <si>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</si>
  <si>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</si>
  <si>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</si>
  <si>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</si>
  <si>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</si>
  <si>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</si>
  <si>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</si>
  <si>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</si>
  <si>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</si>
  <si>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</si>
  <si>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</si>
  <si>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</si>
  <si>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</si>
  <si>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</si>
  <si>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</si>
  <si>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</si>
  <si>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</si>
  <si>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</si>
  <si>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</si>
  <si>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</si>
  <si>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</si>
  <si>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</si>
  <si>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</si>
  <si>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</si>
  <si>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</si>
  <si>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</si>
  <si>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</si>
  <si>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</si>
  <si>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</si>
  <si>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</si>
  <si>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</si>
  <si>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</si>
  <si>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</si>
  <si>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</si>
  <si>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</si>
  <si>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</si>
  <si>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</si>
  <si>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</si>
  <si>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</si>
  <si>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</si>
  <si>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</si>
  <si>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</si>
  <si>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</si>
  <si>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</si>
  <si>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</si>
  <si>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</si>
  <si>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</si>
  <si>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</si>
  <si>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</si>
  <si>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</si>
  <si>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</si>
  <si>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</si>
  <si>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</si>
  <si>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</si>
  <si>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</si>
  <si>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</si>
  <si>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</si>
  <si>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</si>
  <si>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</si>
  <si>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</si>
  <si>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</si>
  <si>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</si>
  <si>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</si>
  <si>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</si>
  <si>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</si>
  <si>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</si>
  <si>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</si>
  <si>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</si>
  <si>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</si>
  <si>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</si>
  <si>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</si>
  <si>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</si>
  <si>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</si>
  <si>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</si>
  <si>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</si>
  <si>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</si>
  <si>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</si>
  <si>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</si>
  <si>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</si>
  <si>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</si>
  <si>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</si>
  <si>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</si>
  <si>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</si>
  <si>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</si>
  <si>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</si>
  <si>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</si>
  <si>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</si>
  <si>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</si>
  <si>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</si>
  <si>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</si>
  <si>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</si>
  <si>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</si>
  <si>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</si>
  <si>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</si>
  <si>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</si>
  <si>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</si>
  <si>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</si>
  <si>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</si>
  <si>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</si>
  <si>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</si>
  <si>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</si>
  <si>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</si>
  <si>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</si>
  <si>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</si>
  <si>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</si>
  <si>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</si>
  <si>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</si>
  <si>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</si>
  <si>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</si>
  <si>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</si>
  <si>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</si>
  <si>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</si>
  <si>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</si>
  <si>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</si>
  <si>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</si>
  <si>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</si>
  <si>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</si>
  <si>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</si>
  <si>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</si>
  <si>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</si>
  <si>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</si>
  <si>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</si>
  <si>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</si>
  <si>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</si>
  <si>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</si>
  <si>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</si>
  <si>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</si>
  <si>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</si>
  <si>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</si>
  <si>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</si>
  <si>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</si>
  <si>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</si>
  <si>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</si>
  <si>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</si>
  <si>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</si>
  <si>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</si>
  <si>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</si>
  <si>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</si>
  <si>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</si>
  <si>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</si>
  <si>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</si>
  <si>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</si>
  <si>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</si>
  <si>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</si>
  <si>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</si>
  <si>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</si>
  <si>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</si>
  <si>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</si>
  <si>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</si>
  <si>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</si>
  <si>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</si>
  <si>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</si>
  <si>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</si>
  <si>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</si>
  <si>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</si>
  <si>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</si>
  <si>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</si>
  <si>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</si>
  <si>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</si>
  <si>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</si>
  <si>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</si>
  <si>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</si>
  <si>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</si>
  <si>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</si>
  <si>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</si>
  <si>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</si>
  <si>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</si>
  <si>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</si>
  <si>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</si>
  <si>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</si>
  <si>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</si>
  <si>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</si>
  <si>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</si>
  <si>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</si>
  <si>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</si>
  <si>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</si>
  <si>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</si>
  <si>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</si>
  <si>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</si>
  <si>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</si>
  <si>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</si>
  <si>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</si>
  <si>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</si>
  <si>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</si>
  <si>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</si>
  <si>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</si>
  <si>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</si>
  <si>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</si>
  <si>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</si>
  <si>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</si>
  <si>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</si>
  <si>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</si>
  <si>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</si>
  <si>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</si>
  <si>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</si>
  <si>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</si>
  <si>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</si>
  <si>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</si>
  <si>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</si>
  <si>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</si>
  <si>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</si>
  <si>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</si>
  <si>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</si>
  <si>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</si>
  <si>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</si>
  <si>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</si>
  <si>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</si>
  <si>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</si>
  <si>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</si>
  <si>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</si>
  <si>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</si>
  <si>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</si>
  <si>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</si>
  <si>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</si>
  <si>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</si>
  <si>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</si>
  <si>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</si>
  <si>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</si>
  <si>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</si>
  <si>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</si>
  <si>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</si>
  <si>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</si>
  <si>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</si>
  <si>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</si>
  <si>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</si>
  <si>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</si>
  <si>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</si>
  <si>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</si>
  <si>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</si>
  <si>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</si>
  <si>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</si>
  <si>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</si>
  <si>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</si>
  <si>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</si>
  <si>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</si>
  <si>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</si>
  <si>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</si>
  <si>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</si>
  <si>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</si>
  <si>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</si>
  <si>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</si>
  <si>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</si>
  <si>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</si>
  <si>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</si>
  <si>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</si>
  <si>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</si>
  <si>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</si>
  <si>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</si>
  <si>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</si>
  <si>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</si>
  <si>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</si>
  <si>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</si>
  <si>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</si>
  <si>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</si>
  <si>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</si>
  <si>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</si>
  <si>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</si>
  <si>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</si>
  <si>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</si>
  <si>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</si>
  <si>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</si>
  <si>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</si>
  <si>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</si>
  <si>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</si>
  <si>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</si>
  <si>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</si>
  <si>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</si>
  <si>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</si>
  <si>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</si>
  <si>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</si>
  <si>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</si>
  <si>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</si>
  <si>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</si>
  <si>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</si>
  <si>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</si>
  <si>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</si>
  <si>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</si>
  <si>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</si>
  <si>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</si>
  <si>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</si>
  <si>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</si>
  <si>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</si>
  <si>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</si>
  <si>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</si>
  <si>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</si>
  <si>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</si>
  <si>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</si>
  <si>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</si>
  <si>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</si>
  <si>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</si>
  <si>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</si>
  <si>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</si>
  <si>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</si>
  <si>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</si>
  <si>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</si>
  <si>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</si>
  <si>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</si>
  <si>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</si>
  <si>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</si>
  <si>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</si>
  <si>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</si>
  <si>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</si>
  <si>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</si>
  <si>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</si>
  <si>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</si>
  <si>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</si>
  <si>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</si>
  <si>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</si>
  <si>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</si>
  <si>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</si>
  <si>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</si>
  <si>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</si>
  <si>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</si>
  <si>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</si>
  <si>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</si>
  <si>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</si>
  <si>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</si>
  <si>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</si>
  <si>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</si>
  <si>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</si>
  <si>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</si>
  <si>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</si>
  <si>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</si>
  <si>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</si>
  <si>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</si>
  <si>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</si>
  <si>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</si>
  <si>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</si>
  <si>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</si>
  <si>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</si>
  <si>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</si>
  <si>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</si>
  <si>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</si>
  <si>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</si>
  <si>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</si>
  <si>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</si>
  <si>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</si>
  <si>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</si>
  <si>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</si>
  <si>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</si>
  <si>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</si>
  <si>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</si>
  <si>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</si>
  <si>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</si>
  <si>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</si>
  <si>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</si>
  <si>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</si>
  <si>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</si>
  <si>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</si>
  <si>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</si>
  <si>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</si>
  <si>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</si>
  <si>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</si>
  <si>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</si>
  <si>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</si>
  <si>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</si>
  <si>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</si>
  <si>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</si>
  <si>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</si>
  <si>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</si>
  <si>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</si>
  <si>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</si>
  <si>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</si>
  <si>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</si>
  <si>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</si>
  <si>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</si>
  <si>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</si>
  <si>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</si>
  <si>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</si>
  <si>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</si>
  <si>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</si>
  <si>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</si>
  <si>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</si>
  <si>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</si>
  <si>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</si>
  <si>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</si>
  <si>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</si>
  <si>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</si>
  <si>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</si>
  <si>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</si>
  <si>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</si>
  <si>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</si>
  <si>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</si>
  <si>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</si>
  <si>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</si>
  <si>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</si>
  <si>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</si>
  <si>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</si>
  <si>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</si>
  <si>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</si>
  <si>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</si>
  <si>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</si>
  <si>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</si>
  <si>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</si>
  <si>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</si>
  <si>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</si>
  <si>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</si>
  <si>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</si>
  <si>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</si>
  <si>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</si>
  <si>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</si>
  <si>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</si>
  <si>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</si>
  <si>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</si>
  <si>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</si>
  <si>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</si>
  <si>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</si>
  <si>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</si>
  <si>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</si>
  <si>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</si>
  <si>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</si>
  <si>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</si>
  <si>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</si>
  <si>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</si>
  <si>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</si>
  <si>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</si>
  <si>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</si>
  <si>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</si>
  <si>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</si>
  <si>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</si>
  <si>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</si>
  <si>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</si>
  <si>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</si>
  <si>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</si>
  <si>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</si>
  <si>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</si>
  <si>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</si>
  <si>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</si>
  <si>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</si>
  <si>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</si>
  <si>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</si>
  <si>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</si>
  <si>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</si>
  <si>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</si>
  <si>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</si>
  <si>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</si>
  <si>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</si>
  <si>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</si>
  <si>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</si>
  <si>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</si>
  <si>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</si>
  <si>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</si>
  <si>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</si>
  <si>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</si>
  <si>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</si>
  <si>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</si>
  <si>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</si>
  <si>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</si>
  <si>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</si>
  <si>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</si>
  <si>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</si>
  <si>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</si>
  <si>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</si>
  <si>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</si>
  <si>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</si>
  <si>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</si>
  <si>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</si>
  <si>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</si>
  <si>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</si>
  <si>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</si>
  <si>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</si>
  <si>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</si>
  <si>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</si>
  <si>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</si>
  <si>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</si>
  <si>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</si>
  <si>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</si>
  <si>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</si>
  <si>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</si>
  <si>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</si>
  <si>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</si>
  <si>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</si>
  <si>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</si>
  <si>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</si>
  <si>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</si>
  <si>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</si>
  <si>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</si>
  <si>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</si>
  <si>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</si>
  <si>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</si>
  <si>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</si>
  <si>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</si>
  <si>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</si>
  <si>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</si>
  <si>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</si>
  <si>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</si>
  <si>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</si>
  <si>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</si>
  <si>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</si>
  <si>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</si>
  <si>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</si>
  <si>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</si>
  <si>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</si>
  <si>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</si>
  <si>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</si>
  <si>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</si>
  <si>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</si>
  <si>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</si>
  <si>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</si>
  <si>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</si>
  <si>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</si>
  <si>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</si>
  <si>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</si>
  <si>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</si>
  <si>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</si>
  <si>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</si>
  <si>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</si>
  <si>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</si>
  <si>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</si>
  <si>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</si>
  <si>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</si>
  <si>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</si>
  <si>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</si>
  <si>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</si>
  <si>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</si>
  <si>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</si>
  <si>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</si>
  <si>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</si>
  <si>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</si>
  <si>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</si>
  <si>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</si>
  <si>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</si>
  <si>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</si>
  <si>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</si>
  <si>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</si>
  <si>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</si>
  <si>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</si>
  <si>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</si>
  <si>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</si>
  <si>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</si>
  <si>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</si>
  <si>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</si>
  <si>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</si>
  <si>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</si>
  <si>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</si>
  <si>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</si>
  <si>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</si>
  <si>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</si>
  <si>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</si>
  <si>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</si>
  <si>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</si>
  <si>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</si>
  <si>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</si>
  <si>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</si>
  <si>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</si>
  <si>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</si>
  <si>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</si>
  <si>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</si>
  <si>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</si>
  <si>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</si>
  <si>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</si>
  <si>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</si>
  <si>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</si>
  <si>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</si>
  <si>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</si>
  <si>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</si>
  <si>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</si>
  <si>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</si>
  <si>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</si>
  <si>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</si>
  <si>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</si>
  <si>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</si>
  <si>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</si>
  <si>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</si>
  <si>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</si>
  <si>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</si>
  <si>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</si>
  <si>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</si>
  <si>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</si>
  <si>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</si>
  <si>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</si>
  <si>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</si>
  <si>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</si>
  <si>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</si>
  <si>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</si>
  <si>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</si>
  <si>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</si>
  <si>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</si>
  <si>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</si>
  <si>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</si>
  <si>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</si>
  <si>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</si>
  <si>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</si>
  <si>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</si>
  <si>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</si>
  <si>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</si>
  <si>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</si>
  <si>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</si>
  <si>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</si>
  <si>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</si>
  <si>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</si>
  <si>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</si>
  <si>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</si>
  <si>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</si>
  <si>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</si>
  <si>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</si>
  <si>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</si>
  <si>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</si>
  <si>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</si>
  <si>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</si>
  <si>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</si>
  <si>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</si>
  <si>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</si>
  <si>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</si>
  <si>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</si>
  <si>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</si>
  <si>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</si>
  <si>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</si>
  <si>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</si>
  <si>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</si>
  <si>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</si>
  <si>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</si>
  <si>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</si>
  <si>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</si>
  <si>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</si>
  <si>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</si>
  <si>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</si>
  <si>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</si>
  <si>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</si>
  <si>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</si>
  <si>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</si>
  <si>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</si>
  <si>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</si>
  <si>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</si>
  <si>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</si>
  <si>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</si>
  <si>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</si>
  <si>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</si>
  <si>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</si>
  <si>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</si>
  <si>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</si>
  <si>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</si>
  <si>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</si>
  <si>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</si>
  <si>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</si>
  <si>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</si>
  <si>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</si>
  <si>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</si>
  <si>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</si>
  <si>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</si>
  <si>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</si>
  <si>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</si>
  <si>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</si>
  <si>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</si>
  <si>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</si>
  <si>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</si>
  <si>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</si>
  <si>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</si>
  <si>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</si>
  <si>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</si>
  <si>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</si>
  <si>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</si>
  <si>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</si>
  <si>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</si>
  <si>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</si>
  <si>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</si>
  <si>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</si>
  <si>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</si>
  <si>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</si>
  <si>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</si>
  <si>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</si>
  <si>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</si>
  <si>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</si>
  <si>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</si>
  <si>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</si>
  <si>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</si>
  <si>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</si>
  <si>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</si>
  <si>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</si>
  <si>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</si>
  <si>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</si>
  <si>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</si>
  <si>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</si>
  <si>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</si>
  <si>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</si>
  <si>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</si>
  <si>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</si>
  <si>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</si>
  <si>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</si>
  <si>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</si>
  <si>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</si>
  <si>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</si>
  <si>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</si>
  <si>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</si>
  <si>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</si>
  <si>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</si>
  <si>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</si>
  <si>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</si>
  <si>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</si>
  <si>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</si>
  <si>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</si>
  <si>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</si>
  <si>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</si>
  <si>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</si>
  <si>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</si>
  <si>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</si>
  <si>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</si>
  <si>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</si>
  <si>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</si>
  <si>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</si>
  <si>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</si>
  <si>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</si>
  <si>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</si>
  <si>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</si>
  <si>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</si>
  <si>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</si>
  <si>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</si>
  <si>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</si>
  <si>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</si>
  <si>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</si>
  <si>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</si>
  <si>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</si>
  <si>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</si>
  <si>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</si>
  <si>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</si>
  <si>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</si>
  <si>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</si>
  <si>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</si>
  <si>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</si>
  <si>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</si>
  <si>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</si>
  <si>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</si>
  <si>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</si>
  <si>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</si>
  <si>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</si>
  <si>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</si>
  <si>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</si>
  <si>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</si>
  <si>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</si>
  <si>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</si>
  <si>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</si>
  <si>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</si>
  <si>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</si>
  <si>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</si>
  <si>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</si>
  <si>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</si>
  <si>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</si>
  <si>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</si>
  <si>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</si>
  <si>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</si>
  <si>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</si>
  <si>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</si>
  <si>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</si>
  <si>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</si>
  <si>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</si>
  <si>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</si>
  <si>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</si>
  <si>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</si>
  <si>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</si>
  <si>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</si>
  <si>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</si>
  <si>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</si>
  <si>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</si>
  <si>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</si>
  <si>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</si>
  <si>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</si>
  <si>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</si>
  <si>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</si>
  <si>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</si>
  <si>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</si>
  <si>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</si>
  <si>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</si>
  <si>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</si>
  <si>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</si>
  <si>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</si>
  <si>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</si>
  <si>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</si>
  <si>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</si>
  <si>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</si>
  <si>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</si>
  <si>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</si>
  <si>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</si>
  <si>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</si>
  <si>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</si>
  <si>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</si>
  <si>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</si>
  <si>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</si>
  <si>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</si>
  <si>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</si>
  <si>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</si>
  <si>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</si>
  <si>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</si>
  <si>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</si>
  <si>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</si>
  <si>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</si>
  <si>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</si>
  <si>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</si>
  <si>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</si>
  <si>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</si>
  <si>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</si>
  <si>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</si>
  <si>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</si>
  <si>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</si>
  <si>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</si>
  <si>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</si>
  <si>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</si>
  <si>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</si>
  <si>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</si>
  <si>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</si>
  <si>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</si>
  <si>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</si>
  <si>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</si>
  <si>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</si>
  <si>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</si>
  <si>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</si>
  <si>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</si>
  <si>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</si>
  <si>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</si>
  <si>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</si>
  <si>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</si>
  <si>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</si>
  <si>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</si>
  <si>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</si>
  <si>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</si>
  <si>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</si>
  <si>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</si>
  <si>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</si>
  <si>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</si>
  <si>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</si>
  <si>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</si>
  <si>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</si>
  <si>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</si>
  <si>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</si>
  <si>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</si>
  <si>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</si>
  <si>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</si>
  <si>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</si>
  <si>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</si>
  <si>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</si>
  <si>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</si>
  <si>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</si>
  <si>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</si>
  <si>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</si>
  <si>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</si>
  <si>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</si>
  <si>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</si>
  <si>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</si>
  <si>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</si>
  <si>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</si>
  <si>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</si>
  <si>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</si>
  <si>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</si>
  <si>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</si>
  <si>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</si>
  <si>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</si>
  <si>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</si>
  <si>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</si>
  <si>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</si>
  <si>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</si>
  <si>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</si>
  <si>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</si>
  <si>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</si>
  <si>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</si>
  <si>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</si>
  <si>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</si>
  <si>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</si>
  <si>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</si>
  <si>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</si>
  <si>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</si>
  <si>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</si>
  <si>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</si>
  <si>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</si>
  <si>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</si>
  <si>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</si>
  <si>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</si>
  <si>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</si>
  <si>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</si>
  <si>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</si>
  <si>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</si>
  <si>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</si>
  <si>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</si>
  <si>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</si>
  <si>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</si>
  <si>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</si>
  <si>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</si>
  <si>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</si>
  <si>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</si>
  <si>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</si>
  <si>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</si>
  <si>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</si>
  <si>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</si>
  <si>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</si>
  <si>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</si>
  <si>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</si>
  <si>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</si>
  <si>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</si>
  <si>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</si>
  <si>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</si>
  <si>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</si>
  <si>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</si>
  <si>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</si>
  <si>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</si>
  <si>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</si>
  <si>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</si>
  <si>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</si>
  <si>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</si>
  <si>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</si>
  <si>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</si>
  <si>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</si>
  <si>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</si>
  <si>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</si>
  <si>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</si>
  <si>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</si>
  <si>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</si>
  <si>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</si>
  <si>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</si>
  <si>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</si>
  <si>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</si>
  <si>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</si>
  <si>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</si>
  <si>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</si>
  <si>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</si>
  <si>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</si>
  <si>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</si>
  <si>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</si>
  <si>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</si>
  <si>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</si>
  <si>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</si>
  <si>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</si>
  <si>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</si>
  <si>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</si>
  <si>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</si>
  <si>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</si>
  <si>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</si>
  <si>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</si>
  <si>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</si>
  <si>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</si>
  <si>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</si>
  <si>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</si>
  <si>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</si>
  <si>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</si>
  <si>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</si>
  <si>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</si>
  <si>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</si>
  <si>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</si>
  <si>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</si>
  <si>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</si>
  <si>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</si>
  <si>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</si>
  <si>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</si>
  <si>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</si>
  <si>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</si>
  <si>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</si>
  <si>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</si>
  <si>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</si>
  <si>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</si>
  <si>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</si>
  <si>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</si>
  <si>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</si>
  <si>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</si>
  <si>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</si>
  <si>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</si>
  <si>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</si>
  <si>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</si>
  <si>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</si>
  <si>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</si>
  <si>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</si>
  <si>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</si>
  <si>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</si>
  <si>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</si>
  <si>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</si>
  <si>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</si>
  <si>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</si>
  <si>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</si>
  <si>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</si>
  <si>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</si>
  <si>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</si>
  <si>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</si>
  <si>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</si>
  <si>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</si>
  <si>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</si>
  <si>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</si>
  <si>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</si>
  <si>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</si>
  <si>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</si>
  <si>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</si>
  <si>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</si>
  <si>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</si>
  <si>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</si>
  <si>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</si>
  <si>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</si>
  <si>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</si>
  <si>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</si>
  <si>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</si>
  <si>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</si>
  <si>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</si>
  <si>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</si>
  <si>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</si>
  <si>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</si>
  <si>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</si>
  <si>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</si>
  <si>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</si>
  <si>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</si>
  <si>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</si>
  <si>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</si>
  <si>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</si>
  <si>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</si>
  <si>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</si>
  <si>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</si>
  <si>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</si>
  <si>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</si>
  <si>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</si>
  <si>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</si>
  <si>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</si>
  <si>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</si>
  <si>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</si>
  <si>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</si>
  <si>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</si>
  <si>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</si>
  <si>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</si>
  <si>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</si>
  <si>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</si>
  <si>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</si>
  <si>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</si>
  <si>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</si>
  <si>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</si>
  <si>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</si>
  <si>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</si>
  <si>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</si>
  <si>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</si>
  <si>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</si>
  <si>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</si>
  <si>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</si>
  <si>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</si>
  <si>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</si>
  <si>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</si>
  <si>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</si>
  <si>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</si>
  <si>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</si>
  <si>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</si>
  <si>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</si>
  <si>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</si>
  <si>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</si>
  <si>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</si>
  <si>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</si>
  <si>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</si>
  <si>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</si>
  <si>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</si>
  <si>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</si>
  <si>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</si>
  <si>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</si>
  <si>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</si>
  <si>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</si>
  <si>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</si>
  <si>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</si>
  <si>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</si>
  <si>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</si>
  <si>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</si>
  <si>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</si>
  <si>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</si>
  <si>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</si>
  <si>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</si>
  <si>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</si>
  <si>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</si>
  <si>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</si>
  <si>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</si>
  <si>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</si>
  <si>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</si>
  <si>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</si>
  <si>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</si>
  <si>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</si>
  <si>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</si>
  <si>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</si>
  <si>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</si>
  <si>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</si>
  <si>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</si>
  <si>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</si>
  <si>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</si>
  <si>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</si>
  <si>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</si>
  <si>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</si>
  <si>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</si>
  <si>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</si>
  <si>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</si>
  <si>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</si>
  <si>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</si>
  <si>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</si>
  <si>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</si>
  <si>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</si>
  <si>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</si>
  <si>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</si>
  <si>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</si>
  <si>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</si>
  <si>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</si>
  <si>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</si>
  <si>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</si>
  <si>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</si>
  <si>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</si>
  <si>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</si>
  <si>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</si>
  <si>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</si>
  <si>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</si>
  <si>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</si>
  <si>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</si>
  <si>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</si>
  <si>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</si>
  <si>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</si>
  <si>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</si>
  <si>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</si>
  <si>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</si>
  <si>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</si>
  <si>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</si>
  <si>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</si>
  <si>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</si>
  <si>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</si>
  <si>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</si>
  <si>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</si>
  <si>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</si>
  <si>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</si>
  <si>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</si>
  <si>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</si>
  <si>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</si>
  <si>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</si>
  <si>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</si>
  <si>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</si>
  <si>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</si>
  <si>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</si>
  <si>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</si>
  <si>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</si>
  <si>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</si>
  <si>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</si>
  <si>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</si>
  <si>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</si>
  <si>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</si>
  <si>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</si>
  <si>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</si>
  <si>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</si>
  <si>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</si>
  <si>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</si>
  <si>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</si>
  <si>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</si>
  <si>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</si>
  <si>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</si>
  <si>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</si>
  <si>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</si>
  <si>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</si>
  <si>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</si>
  <si>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</si>
  <si>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</si>
  <si>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</si>
  <si>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</si>
  <si>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</si>
  <si>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</si>
  <si>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</si>
  <si>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</si>
  <si>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</si>
  <si>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</si>
  <si>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</si>
  <si>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</si>
  <si>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</si>
  <si>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</si>
  <si>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</si>
  <si>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</si>
  <si>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</si>
  <si>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</si>
  <si>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</si>
  <si>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</si>
  <si>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</si>
  <si>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</si>
  <si>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</si>
  <si>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</si>
  <si>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</si>
  <si>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</si>
  <si>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</si>
  <si>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</si>
  <si>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</si>
  <si>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</si>
  <si>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</si>
  <si>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</si>
  <si>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</si>
  <si>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</si>
  <si>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</si>
  <si>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</si>
  <si>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</si>
  <si>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</si>
  <si>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</si>
  <si>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</si>
  <si>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</si>
  <si>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</si>
  <si>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</si>
  <si>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</si>
  <si>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</si>
  <si>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</si>
  <si>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</si>
  <si>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</si>
  <si>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</si>
  <si>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</si>
  <si>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</si>
  <si>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</si>
  <si>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</si>
  <si>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</si>
  <si>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</si>
  <si>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</si>
  <si>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</si>
  <si>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</si>
  <si>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</si>
  <si>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</si>
  <si>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</si>
  <si>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</si>
  <si>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</si>
  <si>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</si>
  <si>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</si>
  <si>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</si>
  <si>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</si>
  <si>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</si>
  <si>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</si>
  <si>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</si>
  <si>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</si>
  <si>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</si>
  <si>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</si>
  <si>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</si>
  <si>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</si>
  <si>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</si>
  <si>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</si>
  <si>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</si>
  <si>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</si>
  <si>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</si>
  <si>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</si>
  <si>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</si>
  <si>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</si>
  <si>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</si>
  <si>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</si>
  <si>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</si>
  <si>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</si>
  <si>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</si>
  <si>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</si>
  <si>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</si>
  <si>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</si>
  <si>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</si>
  <si>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</si>
  <si>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</si>
  <si>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</si>
  <si>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</si>
  <si>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</si>
  <si>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</si>
  <si>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</si>
  <si>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</si>
  <si>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</si>
  <si>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</si>
  <si>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</si>
  <si>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</si>
  <si>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</si>
  <si>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</si>
  <si>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</si>
  <si>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</si>
  <si>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</si>
  <si>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</si>
  <si>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</si>
  <si>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</si>
  <si>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</si>
  <si>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</si>
  <si>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</si>
  <si>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</si>
  <si>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</si>
  <si>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</si>
  <si>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</si>
  <si>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</si>
  <si>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</si>
  <si>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</si>
  <si>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</si>
  <si>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</si>
  <si>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</si>
  <si>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</si>
  <si>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</si>
  <si>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</si>
  <si>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</si>
  <si>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</si>
  <si>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</si>
  <si>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</si>
  <si>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</si>
  <si>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</si>
  <si>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</si>
  <si>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</si>
  <si>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</si>
  <si>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</si>
  <si>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</si>
  <si>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</si>
  <si>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</si>
  <si>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</si>
  <si>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</si>
  <si>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</si>
  <si>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</si>
  <si>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</si>
  <si>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</si>
  <si>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</si>
  <si>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</si>
  <si>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</si>
  <si>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</si>
  <si>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</si>
  <si>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</si>
  <si>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</si>
  <si>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</si>
  <si>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</si>
  <si>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</si>
  <si>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</si>
  <si>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</si>
  <si>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</si>
  <si>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</si>
  <si>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</si>
  <si>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</si>
  <si>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</si>
  <si>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</si>
  <si>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</si>
  <si>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</si>
  <si>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</si>
  <si>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</si>
  <si>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</si>
  <si>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</si>
  <si>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</si>
  <si>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</si>
  <si>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</si>
  <si>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</si>
  <si>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</si>
  <si>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</si>
  <si>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</si>
  <si>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</si>
  <si>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</si>
  <si>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</si>
  <si>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</si>
  <si>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</si>
  <si>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</si>
  <si>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</si>
  <si>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</si>
  <si>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</si>
  <si>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</si>
  <si>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</si>
  <si>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</si>
  <si>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</si>
  <si>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</si>
  <si>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</si>
  <si>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</si>
  <si>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</si>
  <si>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</si>
  <si>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</si>
  <si>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</si>
  <si>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</si>
  <si>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</si>
  <si>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</si>
  <si>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</si>
  <si>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</si>
  <si>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</si>
  <si>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</si>
  <si>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</si>
  <si>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</si>
  <si>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</si>
  <si>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</si>
  <si>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</si>
  <si>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</si>
  <si>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</si>
  <si>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</si>
  <si>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</si>
  <si>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</si>
  <si>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</si>
  <si>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</si>
  <si>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</si>
  <si>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</si>
  <si>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</si>
  <si>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</si>
  <si>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</si>
  <si>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</si>
  <si>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</si>
  <si>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</si>
  <si>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</si>
  <si>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</si>
  <si>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</si>
  <si>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</si>
  <si>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</si>
  <si>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</si>
  <si>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</si>
  <si>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</si>
  <si>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</si>
  <si>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</si>
  <si>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</si>
  <si>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</si>
  <si>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</si>
  <si>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</si>
  <si>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</si>
  <si>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</si>
  <si>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</si>
  <si>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</si>
  <si>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</si>
  <si>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</si>
  <si>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</si>
  <si>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</si>
  <si>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</si>
  <si>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</si>
  <si>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</si>
  <si>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</si>
  <si>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</si>
  <si>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</si>
  <si>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</si>
  <si>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</si>
  <si>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</si>
  <si>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</si>
  <si>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</si>
  <si>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</si>
  <si>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</si>
  <si>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</si>
  <si>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</si>
  <si>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</si>
  <si>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</si>
  <si>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</si>
  <si>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</si>
  <si>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</si>
  <si>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</si>
  <si>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</si>
  <si>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</si>
  <si>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</si>
  <si>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</si>
  <si>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</si>
  <si>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</si>
  <si>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</si>
  <si>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</si>
  <si>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</si>
  <si>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</si>
  <si>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</si>
  <si>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</si>
  <si>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</si>
  <si>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</si>
  <si>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</si>
  <si>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</si>
  <si>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</si>
  <si>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</si>
  <si>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</si>
  <si>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</si>
  <si>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</si>
  <si>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</si>
  <si>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</si>
  <si>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</si>
  <si>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</si>
  <si>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</si>
  <si>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</si>
  <si>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</si>
  <si>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</si>
  <si>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</si>
  <si>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</si>
  <si>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</si>
  <si>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</si>
  <si>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</si>
  <si>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</si>
  <si>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</si>
  <si>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</si>
  <si>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</si>
  <si>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</si>
  <si>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</si>
  <si>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</si>
  <si>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</si>
  <si>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</si>
  <si>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</si>
  <si>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</si>
  <si>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</si>
  <si>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</si>
  <si>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</si>
  <si>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</si>
  <si>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</si>
  <si>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</si>
  <si>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</si>
  <si>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</si>
  <si>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</si>
  <si>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</si>
  <si>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</si>
  <si>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</si>
  <si>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</si>
  <si>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</si>
  <si>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</si>
  <si>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</si>
  <si>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</si>
  <si>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</si>
  <si>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</si>
  <si>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</si>
  <si>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</si>
  <si>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</si>
  <si>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</si>
  <si>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</si>
  <si>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</si>
  <si>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</si>
  <si>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</si>
  <si>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</si>
  <si>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</si>
  <si>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</si>
  <si>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</si>
  <si>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</si>
  <si>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</si>
  <si>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</si>
  <si>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</si>
  <si>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</si>
  <si>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</si>
  <si>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</si>
  <si>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</si>
  <si>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</si>
  <si>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</si>
  <si>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</si>
  <si>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</si>
  <si>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</si>
  <si>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</si>
  <si>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</si>
  <si>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</si>
  <si>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</si>
  <si>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</si>
  <si>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</si>
  <si>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</si>
  <si>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</si>
  <si>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</si>
  <si>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</si>
  <si>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</si>
  <si>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</si>
  <si>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</si>
  <si>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</si>
  <si>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</si>
  <si>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</si>
  <si>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</si>
  <si>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</si>
  <si>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</si>
  <si>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</si>
  <si>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</si>
  <si>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</si>
  <si>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</si>
  <si>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</si>
  <si>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</si>
  <si>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</si>
  <si>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</si>
  <si>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</si>
  <si>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</si>
  <si>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</si>
  <si>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</si>
  <si>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</si>
  <si>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</si>
  <si>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</si>
  <si>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</si>
  <si>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</si>
  <si>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</si>
  <si>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</si>
  <si>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</si>
  <si>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</si>
  <si>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</si>
  <si>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</si>
  <si>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</si>
  <si>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</si>
  <si>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</si>
  <si>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</si>
  <si>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</si>
  <si>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</si>
  <si>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</si>
  <si>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</si>
  <si>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</si>
  <si>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</si>
  <si>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</si>
  <si>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</si>
  <si>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</si>
  <si>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</si>
  <si>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</si>
  <si>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</si>
  <si>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</si>
  <si>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</si>
  <si>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</si>
  <si>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</si>
  <si>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</si>
  <si>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</si>
  <si>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</si>
  <si>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</si>
  <si>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</si>
  <si>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</si>
  <si>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</si>
  <si>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</si>
  <si>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</si>
  <si>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</si>
  <si>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</si>
  <si>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</si>
  <si>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</si>
  <si>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</si>
  <si>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</si>
  <si>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</si>
  <si>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</si>
  <si>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</si>
  <si>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</si>
  <si>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</si>
  <si>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</si>
  <si>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</si>
  <si>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</si>
  <si>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</si>
  <si>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</si>
  <si>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</si>
  <si>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</si>
  <si>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</si>
  <si>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</si>
  <si>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</si>
  <si>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</si>
  <si>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</si>
  <si>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</si>
  <si>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</si>
  <si>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</si>
  <si>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</si>
  <si>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</si>
  <si>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</si>
  <si>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</si>
  <si>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</si>
  <si>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</si>
  <si>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</si>
  <si>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</si>
  <si>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</si>
  <si>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</si>
  <si>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</si>
  <si>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</si>
  <si>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</si>
  <si>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</si>
  <si>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</si>
  <si>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</si>
  <si>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</si>
  <si>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</si>
  <si>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</si>
  <si>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</si>
  <si>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</si>
  <si>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</si>
  <si>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</si>
  <si>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</si>
  <si>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</si>
  <si>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</si>
  <si>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</si>
  <si>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</si>
  <si>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</si>
  <si>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</si>
  <si>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</si>
  <si>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</si>
  <si>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</si>
  <si>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</si>
  <si>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</si>
  <si>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</si>
  <si>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</si>
  <si>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</si>
  <si>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</si>
  <si>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</si>
  <si>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</si>
  <si>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</si>
  <si>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</si>
  <si>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</si>
  <si>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</si>
  <si>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</si>
  <si>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</si>
  <si>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</si>
  <si>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</si>
  <si>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</si>
  <si>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</si>
  <si>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</si>
  <si>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</si>
  <si>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</si>
  <si>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</si>
  <si>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</si>
  <si>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</si>
  <si>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</si>
  <si>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</si>
  <si>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</si>
  <si>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</si>
  <si>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</si>
  <si>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</si>
  <si>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</si>
  <si>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</si>
  <si>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</si>
  <si>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</si>
  <si>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</si>
  <si>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</si>
  <si>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</si>
  <si>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</si>
  <si>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</si>
  <si>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</si>
  <si>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</si>
  <si>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</si>
  <si>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</si>
  <si>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</si>
  <si>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</si>
  <si>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</si>
  <si>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</si>
  <si>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</si>
  <si>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</si>
  <si>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</si>
  <si>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</si>
  <si>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</si>
  <si>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</si>
  <si>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</si>
  <si>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</si>
  <si>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</si>
  <si>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</si>
  <si>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</si>
  <si>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</si>
  <si>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</si>
  <si>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</si>
  <si>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</si>
  <si>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</si>
  <si>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</si>
  <si>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</si>
  <si>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</si>
  <si>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</si>
  <si>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</si>
  <si>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</si>
  <si>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</si>
  <si>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</si>
  <si>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</si>
  <si>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</si>
  <si>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</si>
  <si>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</si>
  <si>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</si>
  <si>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</si>
  <si>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</si>
  <si>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</si>
  <si>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</si>
  <si>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</si>
  <si>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</si>
  <si>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</si>
  <si>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</si>
  <si>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</si>
  <si>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</si>
  <si>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</si>
  <si>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</si>
  <si>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</si>
  <si>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</si>
  <si>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</si>
  <si>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</si>
  <si>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</si>
  <si>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</si>
  <si>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</si>
  <si>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</si>
  <si>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</si>
  <si>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</si>
  <si>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</si>
  <si>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</si>
  <si>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</si>
  <si>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</si>
  <si>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</si>
  <si>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</si>
  <si>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</si>
  <si>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</si>
  <si>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</si>
  <si>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</si>
  <si>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</si>
  <si>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</si>
  <si>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</si>
  <si>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</si>
  <si>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</si>
  <si>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</si>
  <si>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</si>
  <si>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</si>
  <si>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</si>
  <si>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</si>
  <si>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</si>
  <si>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</si>
  <si>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</si>
  <si>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</si>
  <si>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</si>
  <si>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</si>
  <si>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</si>
  <si>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</si>
  <si>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</si>
  <si>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</si>
  <si>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</si>
  <si>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</si>
  <si>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</si>
  <si>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</si>
  <si>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</si>
  <si>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</si>
  <si>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</si>
  <si>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</si>
  <si>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</si>
  <si>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</si>
  <si>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</si>
  <si>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</si>
  <si>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</si>
  <si>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</si>
  <si>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</si>
  <si>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</si>
  <si>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</si>
  <si>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</si>
  <si>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</si>
  <si>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</si>
  <si>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</si>
  <si>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</si>
  <si>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</si>
  <si>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</si>
  <si>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</si>
  <si>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</si>
  <si>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</si>
  <si>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</si>
  <si>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</si>
  <si>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</si>
  <si>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</si>
  <si>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</si>
  <si>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</si>
  <si>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</si>
  <si>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</si>
  <si>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</si>
  <si>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</si>
  <si>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</si>
  <si>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</si>
  <si>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</si>
  <si>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</si>
  <si>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</si>
  <si>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</si>
  <si>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</si>
  <si>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</si>
  <si>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</si>
  <si>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</si>
  <si>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</si>
  <si>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</si>
  <si>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</si>
  <si>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</si>
  <si>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</si>
  <si>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</si>
  <si>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</si>
  <si>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</si>
  <si>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</si>
  <si>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</si>
  <si>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</si>
  <si>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</si>
  <si>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</si>
  <si>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</si>
  <si>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</si>
  <si>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</si>
  <si>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</si>
  <si>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</si>
  <si>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</si>
  <si>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</si>
  <si>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</si>
  <si>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</si>
  <si>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</si>
  <si>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</si>
  <si>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</si>
  <si>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</si>
  <si>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</si>
  <si>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</si>
  <si>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</si>
  <si>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</si>
  <si>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</si>
  <si>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</si>
  <si>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</si>
  <si>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</si>
  <si>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</si>
  <si>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</si>
  <si>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</si>
  <si>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</si>
  <si>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</si>
  <si>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</si>
  <si>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</si>
  <si>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</si>
  <si>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</si>
  <si>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</si>
  <si>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</si>
  <si>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</si>
  <si>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</si>
  <si>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</si>
  <si>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</si>
  <si>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</si>
  <si>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</si>
  <si>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</si>
  <si>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</si>
  <si>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</si>
  <si>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</si>
  <si>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</si>
  <si>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</si>
  <si>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</si>
  <si>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</si>
  <si>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</si>
  <si>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</si>
  <si>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</si>
  <si>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</si>
  <si>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</si>
  <si>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</si>
  <si>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</si>
  <si>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</si>
  <si>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</si>
  <si>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</si>
  <si>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</si>
  <si>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</si>
  <si>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</si>
  <si>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</si>
  <si>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</si>
  <si>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</si>
  <si>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</si>
  <si>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</si>
  <si>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</si>
  <si>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</si>
  <si>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</si>
  <si>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</si>
  <si>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</si>
  <si>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</si>
  <si>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</si>
  <si>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</si>
  <si>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</si>
  <si>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</si>
  <si>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</si>
  <si>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</si>
  <si>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</si>
  <si>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</si>
  <si>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</si>
  <si>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</si>
  <si>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</si>
  <si>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</si>
  <si>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</si>
  <si>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</si>
  <si>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</si>
  <si>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</si>
  <si>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</si>
  <si>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</si>
  <si>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</si>
  <si>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</si>
  <si>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</si>
  <si>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</si>
  <si>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</si>
  <si>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</si>
  <si>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</si>
  <si>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</si>
  <si>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</si>
  <si>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</si>
  <si>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</si>
  <si>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</si>
  <si>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</si>
  <si>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</si>
  <si>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</si>
  <si>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</si>
  <si>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</si>
  <si>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</si>
  <si>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</si>
  <si>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</si>
  <si>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</si>
  <si>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</si>
  <si>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</si>
  <si>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</si>
  <si>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</si>
  <si>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</si>
  <si>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</si>
  <si>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</si>
  <si>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</si>
  <si>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</si>
  <si>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</si>
  <si>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</si>
  <si>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</si>
  <si>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</si>
  <si>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</si>
  <si>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</si>
  <si>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</si>
  <si>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</si>
  <si>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</si>
  <si>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</si>
  <si>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</si>
  <si>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</si>
  <si>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</si>
  <si>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</si>
  <si>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</si>
  <si>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</si>
  <si>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</si>
  <si>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</si>
  <si>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</si>
  <si>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</si>
  <si>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</si>
  <si>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</si>
  <si>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</si>
  <si>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</si>
  <si>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</si>
  <si>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</si>
  <si>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</si>
  <si>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</si>
  <si>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</si>
  <si>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</si>
  <si>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</si>
  <si>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</si>
  <si>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</si>
  <si>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</si>
  <si>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</si>
  <si>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</si>
  <si>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</si>
  <si>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</si>
  <si>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</si>
  <si>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</si>
  <si>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</si>
  <si>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</si>
  <si>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</si>
  <si>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</si>
  <si>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</si>
  <si>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</si>
  <si>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</si>
  <si>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</si>
  <si>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</si>
  <si>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</si>
  <si>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</si>
  <si>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</si>
  <si>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</si>
  <si>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</si>
  <si>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</si>
  <si>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</si>
  <si>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</si>
  <si>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</si>
  <si>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</si>
  <si>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</si>
  <si>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</si>
  <si>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</si>
  <si>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</si>
  <si>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</si>
  <si>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</si>
  <si>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</si>
  <si>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</si>
  <si>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</si>
  <si>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</si>
  <si>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</si>
  <si>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</si>
  <si>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</si>
  <si>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</si>
  <si>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</si>
  <si>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</si>
  <si>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</si>
  <si>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</si>
  <si>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</si>
  <si>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</si>
  <si>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</si>
  <si>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</si>
  <si>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</si>
  <si>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</si>
  <si>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</si>
  <si>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</si>
  <si>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</si>
  <si>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</si>
  <si>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</si>
  <si>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</si>
  <si>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</si>
  <si>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</si>
  <si>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</si>
  <si>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</si>
  <si>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</si>
  <si>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</si>
  <si>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</si>
  <si>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</si>
  <si>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</si>
  <si>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</si>
  <si>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</si>
  <si>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</si>
  <si>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</si>
  <si>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</si>
  <si>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</si>
  <si>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</si>
  <si>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</si>
  <si>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</si>
  <si>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</si>
  <si>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</si>
  <si>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</si>
  <si>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</si>
  <si>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</si>
  <si>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</si>
  <si>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</si>
  <si>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</si>
  <si>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</si>
  <si>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</si>
  <si>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</si>
  <si>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</si>
  <si>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</si>
  <si>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</si>
  <si>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</si>
  <si>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</si>
  <si>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</si>
  <si>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</si>
  <si>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</si>
  <si>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</si>
  <si>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</si>
  <si>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</si>
  <si>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</si>
  <si>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</si>
  <si>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</si>
  <si>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</si>
  <si>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</si>
  <si>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</si>
  <si>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</si>
  <si>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</si>
  <si>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</si>
  <si>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</si>
  <si>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</si>
  <si>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</si>
  <si>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</si>
  <si>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</si>
  <si>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</si>
  <si>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</si>
  <si>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</si>
  <si>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</si>
  <si>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</si>
  <si>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</si>
  <si>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</si>
  <si>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</si>
  <si>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</si>
  <si>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</si>
  <si>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</si>
  <si>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</si>
  <si>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</si>
  <si>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</si>
  <si>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</si>
  <si>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</si>
  <si>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</si>
  <si>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</si>
  <si>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</si>
  <si>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</si>
  <si>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</si>
  <si>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</si>
  <si>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</si>
  <si>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</si>
  <si>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</si>
  <si>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</si>
  <si>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</si>
  <si>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</si>
  <si>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</si>
  <si>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</si>
  <si>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</si>
  <si>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</si>
  <si>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</si>
  <si>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</si>
  <si>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</si>
  <si>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</si>
  <si>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</si>
  <si>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</si>
  <si>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</si>
  <si>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</si>
  <si>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</si>
  <si>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</si>
  <si>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</si>
  <si>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</si>
  <si>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</si>
  <si>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</si>
  <si>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</si>
  <si>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</si>
  <si>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</si>
  <si>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</si>
  <si>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</si>
  <si>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</si>
  <si>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</si>
  <si>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</si>
  <si>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</si>
  <si>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</si>
  <si>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</si>
  <si>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</si>
  <si>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</si>
  <si>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</si>
  <si>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</si>
  <si>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</si>
  <si>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</si>
  <si>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</si>
  <si>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</si>
  <si>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</si>
  <si>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</si>
  <si>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</si>
  <si>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</si>
  <si>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</si>
  <si>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</si>
  <si>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</si>
  <si>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</si>
  <si>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</si>
  <si>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</si>
  <si>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</si>
  <si>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</si>
  <si>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</si>
  <si>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</si>
  <si>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</si>
  <si>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</si>
  <si>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</si>
  <si>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</si>
  <si>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</si>
  <si>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</si>
  <si>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</si>
  <si>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</si>
  <si>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</si>
  <si>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</si>
  <si>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</si>
  <si>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</si>
  <si>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</si>
  <si>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</si>
  <si>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</si>
  <si>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</si>
  <si>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</si>
  <si>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</si>
  <si>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</si>
  <si>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</si>
  <si>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</si>
  <si>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</si>
  <si>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</si>
  <si>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</si>
  <si>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</si>
  <si>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</si>
  <si>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</si>
  <si>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</si>
  <si>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</si>
  <si>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</si>
  <si>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</si>
  <si>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</si>
  <si>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</si>
  <si>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</si>
  <si>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</si>
  <si>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</si>
  <si>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</si>
  <si>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</si>
  <si>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</si>
  <si>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</si>
  <si>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</si>
  <si>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</si>
  <si>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</si>
  <si>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</si>
  <si>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</si>
  <si>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</si>
  <si>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</si>
  <si>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</si>
  <si>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</si>
  <si>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</si>
  <si>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</si>
  <si>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</si>
  <si>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</si>
  <si>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</si>
  <si>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</si>
  <si>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</si>
  <si>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</si>
  <si>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</si>
  <si>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</si>
  <si>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</si>
  <si>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</si>
  <si>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</si>
  <si>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</si>
  <si>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</si>
  <si>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</si>
  <si>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</si>
  <si>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</si>
  <si>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</si>
  <si>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</si>
  <si>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</si>
  <si>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</si>
  <si>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</si>
  <si>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</si>
  <si>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</si>
  <si>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</si>
  <si>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</si>
  <si>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</si>
  <si>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</si>
  <si>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</si>
  <si>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</si>
  <si>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</si>
  <si>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</si>
  <si>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</si>
  <si>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</si>
  <si>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</si>
  <si>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</si>
  <si>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</si>
  <si>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</si>
  <si>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</si>
  <si>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</si>
  <si>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</si>
  <si>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</si>
  <si>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</si>
  <si>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</si>
  <si>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</si>
  <si>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</si>
  <si>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</si>
  <si>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</si>
  <si>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</si>
  <si>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</si>
  <si>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</si>
  <si>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</si>
  <si>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</si>
  <si>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</si>
  <si>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</si>
  <si>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</si>
  <si>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</si>
  <si>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</si>
  <si>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</si>
  <si>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</si>
  <si>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</si>
  <si>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</si>
  <si>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</si>
  <si>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</si>
  <si>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</si>
  <si>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</si>
  <si>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</si>
  <si>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</si>
  <si>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</si>
  <si>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</si>
  <si>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</si>
  <si>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</si>
  <si>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</si>
  <si>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</si>
  <si>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</si>
  <si>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</si>
  <si>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</si>
  <si>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</si>
  <si>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</si>
  <si>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</si>
  <si>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</si>
  <si>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</si>
  <si>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</si>
  <si>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</si>
  <si>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</si>
  <si>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</si>
  <si>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</si>
  <si>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</si>
  <si>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</si>
  <si>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</si>
  <si>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</si>
  <si>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</si>
  <si>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</si>
  <si>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</si>
  <si>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</si>
  <si>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</si>
  <si>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</si>
  <si>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</si>
  <si>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</si>
  <si>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</si>
  <si>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</si>
  <si>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</si>
  <si>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</si>
  <si>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</si>
  <si>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</si>
  <si>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</si>
  <si>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</si>
  <si>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</si>
  <si>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</si>
  <si>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</si>
  <si>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</si>
  <si>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</si>
  <si>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</si>
  <si>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</si>
  <si>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</si>
  <si>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</si>
  <si>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</si>
  <si>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</si>
  <si>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</si>
  <si>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</si>
  <si>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</si>
  <si>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</si>
  <si>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</si>
  <si>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</si>
  <si>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</si>
  <si>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</si>
  <si>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</si>
  <si>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</si>
  <si>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</si>
  <si>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</si>
  <si>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</si>
  <si>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</si>
  <si>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</si>
  <si>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</si>
  <si>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</si>
  <si>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</si>
  <si>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</si>
  <si>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</si>
  <si>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</si>
  <si>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</si>
  <si>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</si>
  <si>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</si>
  <si>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</si>
  <si>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</si>
  <si>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</si>
  <si>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</si>
  <si>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</si>
  <si>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</si>
  <si>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</si>
  <si>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</si>
  <si>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</si>
  <si>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</si>
  <si>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</si>
  <si>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</si>
  <si>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</si>
  <si>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</si>
  <si>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</si>
  <si>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</si>
  <si>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</si>
  <si>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</si>
  <si>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</si>
  <si>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</si>
  <si>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</si>
  <si>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</si>
  <si>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</si>
  <si>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</si>
  <si>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</si>
  <si>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</si>
  <si>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</si>
  <si>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</si>
  <si>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</si>
  <si>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</si>
  <si>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</si>
  <si>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</si>
  <si>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</si>
  <si>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</si>
  <si>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</si>
  <si>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</si>
  <si>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</si>
  <si>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</si>
  <si>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</si>
  <si>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</si>
  <si>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</si>
  <si>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</si>
  <si>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</si>
  <si>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</si>
  <si>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</si>
  <si>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</si>
  <si>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</si>
  <si>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</si>
  <si>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</si>
  <si>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</si>
  <si>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</si>
  <si>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</si>
  <si>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</si>
  <si>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</si>
  <si>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</si>
  <si>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</si>
  <si>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</si>
  <si>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</si>
  <si>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</si>
  <si>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</si>
  <si>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</si>
  <si>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</si>
  <si>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</si>
  <si>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</si>
  <si>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</si>
  <si>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</si>
  <si>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</si>
  <si>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</si>
  <si>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</si>
  <si>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</si>
  <si>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</si>
  <si>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</si>
  <si>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</si>
  <si>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</si>
  <si>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</si>
  <si>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</si>
  <si>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</si>
  <si>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</si>
  <si>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</si>
  <si>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</si>
  <si>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</si>
  <si>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</si>
  <si>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</si>
  <si>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</si>
  <si>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</si>
  <si>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</si>
  <si>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</si>
  <si>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</si>
  <si>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</si>
  <si>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</si>
  <si>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</si>
  <si>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</si>
  <si>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</si>
  <si>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</si>
  <si>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</si>
  <si>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</si>
  <si>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</si>
  <si>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</si>
  <si>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</si>
  <si>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</si>
  <si>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</si>
  <si>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</si>
  <si>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</si>
  <si>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</si>
  <si>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</si>
  <si>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</si>
  <si>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</si>
  <si>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</si>
  <si>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</si>
  <si>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</si>
  <si>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</si>
  <si>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</si>
  <si>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</si>
  <si>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</si>
  <si>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</si>
  <si>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</si>
  <si>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</si>
  <si>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</si>
  <si>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</si>
  <si>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</si>
  <si>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</si>
  <si>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</si>
  <si>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</si>
  <si>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</si>
  <si>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</si>
  <si>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</si>
  <si>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</si>
  <si>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</si>
  <si>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</si>
  <si>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</si>
  <si>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</si>
  <si>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</si>
  <si>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</si>
  <si>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</si>
  <si>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</si>
  <si>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</si>
  <si>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</si>
  <si>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</si>
  <si>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</si>
  <si>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</si>
  <si>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</si>
  <si>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</si>
  <si>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</si>
  <si>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</si>
  <si>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</si>
  <si>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</si>
  <si>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</si>
  <si>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</si>
  <si>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</si>
  <si>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</si>
  <si>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</si>
  <si>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</si>
  <si>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</si>
  <si>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</si>
  <si>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</si>
  <si>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</si>
  <si>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</si>
  <si>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</si>
  <si>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</si>
  <si>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</si>
  <si>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</si>
  <si>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</si>
  <si>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</si>
  <si>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</si>
  <si>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</si>
  <si>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</si>
  <si>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</si>
  <si>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</si>
  <si>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</si>
  <si>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</si>
  <si>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</si>
  <si>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</si>
  <si>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</si>
  <si>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</si>
  <si>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</si>
  <si>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</si>
  <si>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</si>
  <si>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</si>
  <si>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</si>
  <si>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</si>
  <si>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</si>
  <si>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</si>
  <si>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</si>
  <si>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</si>
  <si>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</si>
  <si>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</si>
  <si>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</si>
  <si>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</si>
  <si>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</si>
  <si>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</si>
  <si>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</si>
  <si>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</si>
  <si>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</si>
  <si>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</si>
  <si>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</si>
  <si>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</si>
  <si>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</si>
  <si>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</si>
  <si>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</si>
  <si>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</si>
  <si>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</si>
  <si>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</si>
  <si>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</si>
  <si>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</si>
  <si>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</si>
  <si>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</si>
  <si>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</si>
  <si>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</si>
  <si>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</si>
  <si>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</si>
  <si>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</si>
  <si>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</si>
  <si>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</si>
  <si>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</si>
  <si>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</si>
  <si>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</si>
  <si>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</si>
  <si>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</si>
  <si>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</si>
  <si>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</si>
  <si>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</si>
  <si>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</si>
  <si>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</si>
  <si>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</si>
  <si>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</si>
  <si>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</si>
  <si>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</si>
  <si>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</si>
  <si>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</si>
  <si>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</si>
  <si>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</si>
  <si>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</si>
  <si>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</si>
  <si>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</si>
  <si>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</si>
  <si>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</si>
  <si>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</si>
  <si>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</si>
  <si>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</si>
  <si>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</si>
  <si>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</si>
  <si>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</si>
  <si>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</si>
  <si>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</si>
  <si>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</si>
  <si>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</si>
  <si>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</si>
  <si>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</si>
  <si>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</si>
  <si>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</si>
  <si>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</si>
  <si>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</si>
  <si>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</si>
  <si>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</si>
  <si>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</si>
  <si>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</si>
  <si>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</si>
  <si>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</si>
  <si>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</si>
  <si>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</si>
  <si>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</si>
  <si>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</si>
  <si>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</si>
  <si>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</si>
  <si>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</si>
  <si>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</si>
  <si>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</si>
  <si>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</si>
  <si>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</si>
  <si>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</si>
  <si>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</si>
  <si>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</si>
  <si>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</si>
  <si>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</si>
  <si>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</si>
  <si>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</si>
  <si>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</si>
  <si>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</si>
  <si>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</si>
  <si>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</si>
  <si>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</si>
  <si>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</si>
  <si>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</si>
  <si>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</si>
  <si>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</si>
  <si>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</si>
  <si>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</si>
  <si>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</si>
  <si>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</si>
  <si>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</si>
  <si>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</si>
  <si>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</si>
  <si>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</si>
  <si>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</si>
  <si>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</si>
  <si>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</si>
  <si>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</si>
  <si>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</si>
  <si>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</si>
  <si>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</si>
  <si>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</si>
  <si>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</si>
  <si>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</si>
  <si>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</si>
  <si>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</si>
  <si>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</si>
  <si>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</si>
  <si>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</si>
  <si>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</si>
  <si>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</si>
  <si>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</si>
  <si>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</si>
  <si>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</si>
  <si>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</si>
  <si>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</si>
  <si>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</si>
  <si>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</si>
  <si>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</si>
  <si>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</si>
  <si>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</si>
  <si>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</si>
  <si>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</si>
  <si>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</si>
  <si>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</si>
  <si>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</si>
  <si>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</si>
  <si>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</si>
  <si>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</si>
  <si>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</si>
  <si>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</si>
  <si>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</si>
  <si>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</si>
  <si>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</si>
  <si>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</si>
  <si>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</si>
  <si>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</si>
  <si>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</si>
  <si>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</si>
  <si>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</si>
  <si>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</si>
  <si>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</si>
  <si>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</si>
  <si>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</si>
  <si>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</si>
  <si>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</si>
  <si>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</si>
  <si>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</si>
  <si>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</si>
  <si>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</si>
  <si>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</si>
  <si>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</si>
  <si>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</si>
  <si>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</si>
  <si>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</si>
  <si>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</si>
  <si>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</si>
  <si>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</si>
  <si>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</si>
  <si>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</si>
  <si>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</si>
  <si>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</si>
  <si>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</si>
  <si>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</si>
  <si>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</si>
  <si>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</si>
  <si>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</si>
  <si>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</si>
  <si>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</si>
  <si>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</si>
  <si>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</si>
  <si>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</si>
  <si>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</si>
  <si>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</si>
  <si>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</si>
  <si>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</si>
  <si>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</si>
  <si>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</si>
  <si>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</si>
  <si>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</si>
  <si>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</si>
  <si>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</si>
  <si>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</si>
  <si>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</si>
  <si>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</si>
  <si>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</si>
  <si>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</si>
  <si>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</si>
  <si>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</si>
  <si>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</si>
  <si>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</si>
  <si>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</si>
  <si>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</si>
  <si>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</si>
  <si>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</si>
  <si>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</si>
  <si>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</si>
  <si>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</si>
  <si>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</si>
  <si>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</si>
  <si>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</si>
  <si>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</si>
  <si>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</si>
  <si>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</si>
  <si>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</si>
  <si>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</si>
  <si>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</si>
  <si>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</si>
  <si>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</si>
  <si>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</si>
  <si>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</si>
  <si>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</si>
  <si>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</si>
  <si>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</si>
  <si>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</si>
  <si>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</si>
  <si>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</si>
  <si>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</si>
  <si>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</si>
  <si>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</si>
  <si>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</si>
  <si>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</si>
  <si>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</si>
  <si>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</si>
  <si>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</si>
  <si>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</si>
  <si>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</si>
  <si>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</si>
  <si>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</si>
  <si>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</si>
  <si>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</si>
  <si>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</si>
  <si>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</si>
  <si>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</si>
  <si>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</si>
  <si>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</si>
  <si>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</si>
  <si>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</si>
  <si>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</si>
  <si>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</si>
  <si>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</si>
  <si>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</si>
  <si>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</si>
  <si>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</si>
  <si>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</si>
  <si>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</si>
  <si>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</si>
  <si>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</si>
  <si>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</si>
  <si>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</si>
  <si>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</si>
  <si>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</si>
  <si>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</si>
  <si>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</si>
  <si>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</si>
  <si>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</si>
  <si>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</si>
  <si>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</si>
  <si>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</si>
  <si>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</si>
  <si>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</si>
  <si>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</si>
  <si>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</si>
  <si>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</si>
  <si>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</si>
  <si>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</si>
  <si>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</si>
  <si>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</si>
  <si>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</si>
  <si>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</si>
  <si>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</si>
  <si>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</si>
  <si>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</si>
  <si>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</si>
  <si>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</si>
  <si>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</si>
  <si>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</si>
  <si>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</si>
  <si>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</si>
  <si>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</si>
  <si>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</si>
  <si>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</si>
  <si>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</si>
  <si>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</si>
  <si>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</si>
  <si>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</si>
  <si>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</si>
  <si>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</si>
  <si>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</si>
  <si>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</si>
  <si>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</si>
  <si>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</si>
  <si>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</si>
  <si>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</si>
  <si>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</si>
  <si>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</si>
  <si>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</si>
  <si>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</si>
  <si>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</si>
  <si>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</si>
  <si>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</si>
  <si>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</si>
  <si>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</si>
  <si>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</si>
  <si>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</si>
  <si>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</si>
  <si>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</si>
  <si>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</si>
  <si>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</si>
  <si>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</si>
  <si>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</si>
  <si>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</si>
  <si>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</si>
  <si>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</si>
  <si>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</si>
  <si>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</si>
  <si>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</si>
  <si>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</si>
  <si>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</si>
  <si>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</si>
  <si>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</si>
  <si>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</si>
  <si>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</si>
  <si>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</si>
  <si>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</si>
  <si>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</si>
  <si>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</si>
  <si>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</si>
  <si>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</si>
  <si>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</si>
  <si>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</si>
  <si>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</si>
  <si>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</si>
  <si>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</si>
  <si>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</si>
  <si>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</si>
  <si>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</si>
  <si>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</si>
  <si>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</si>
  <si>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</si>
  <si>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</si>
  <si>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</si>
  <si>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</si>
  <si>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</si>
  <si>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</si>
  <si>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</si>
  <si>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</si>
  <si>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</si>
  <si>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</si>
  <si>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</si>
  <si>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</si>
  <si>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</si>
  <si>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</si>
  <si>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</si>
  <si>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</si>
  <si>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</si>
  <si>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</si>
  <si>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</si>
  <si>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</si>
  <si>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</si>
  <si>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</si>
  <si>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</si>
  <si>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</si>
  <si>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</si>
  <si>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</si>
  <si>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</si>
  <si>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</si>
  <si>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</si>
  <si>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</si>
  <si>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</si>
  <si>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</si>
  <si>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</si>
  <si>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</si>
  <si>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</si>
  <si>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</si>
  <si>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</si>
  <si>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</si>
  <si>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</si>
  <si>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</si>
  <si>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</si>
  <si>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</si>
  <si>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</si>
  <si>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</si>
  <si>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</si>
  <si>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</si>
  <si>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</si>
  <si>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</si>
  <si>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</si>
  <si>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</si>
  <si>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</si>
  <si>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</si>
  <si>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</si>
  <si>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</si>
  <si>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</si>
  <si>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</si>
  <si>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</si>
  <si>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</si>
  <si>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</si>
  <si>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</si>
  <si>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</si>
  <si>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</si>
  <si>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</si>
  <si>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</si>
  <si>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</si>
  <si>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</si>
  <si>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</si>
  <si>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</si>
  <si>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</si>
  <si>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</si>
  <si>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</si>
  <si>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</si>
  <si>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</si>
  <si>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</si>
  <si>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</si>
  <si>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</si>
  <si>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</si>
  <si>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</si>
  <si>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</si>
  <si>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</si>
  <si>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</si>
  <si>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</si>
  <si>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</si>
  <si>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</si>
  <si>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</si>
  <si>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</si>
  <si>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</si>
  <si>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</si>
  <si>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</si>
  <si>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</si>
  <si>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</si>
  <si>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</si>
  <si>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</si>
  <si>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</si>
  <si>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</si>
  <si>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</si>
  <si>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</si>
  <si>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</si>
  <si>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</si>
  <si>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</si>
  <si>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</si>
  <si>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</si>
  <si>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</si>
  <si>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</si>
  <si>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</si>
  <si>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</si>
  <si>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</si>
  <si>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</si>
  <si>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</si>
  <si>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</si>
  <si>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</si>
  <si>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</si>
  <si>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</si>
  <si>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</si>
  <si>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</si>
  <si>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</si>
  <si>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</si>
  <si>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</si>
  <si>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</si>
  <si>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</si>
  <si>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</si>
  <si>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</si>
  <si>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</si>
  <si>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</si>
  <si>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</si>
  <si>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</si>
  <si>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</si>
  <si>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</si>
  <si>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</si>
  <si>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</si>
  <si>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</si>
  <si>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</si>
  <si>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</si>
  <si>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</si>
  <si>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</si>
  <si>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</si>
  <si>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</si>
  <si>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</si>
  <si>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</si>
  <si>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</si>
  <si>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</si>
  <si>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</si>
  <si>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</si>
  <si>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</si>
  <si>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</si>
  <si>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</si>
  <si>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</si>
  <si>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</si>
  <si>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</si>
  <si>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</si>
  <si>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</si>
  <si>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</si>
  <si>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</si>
  <si>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</si>
  <si>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</si>
  <si>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</si>
  <si>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</si>
  <si>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</si>
  <si>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</si>
  <si>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</si>
  <si>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</si>
  <si>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</si>
  <si>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</si>
  <si>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</si>
  <si>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</si>
  <si>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</si>
  <si>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</si>
  <si>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</si>
  <si>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</si>
  <si>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</si>
  <si>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</si>
  <si>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</si>
  <si>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</si>
  <si>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</si>
  <si>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</si>
  <si>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</si>
  <si>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</si>
  <si>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</si>
  <si>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</si>
  <si>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</si>
  <si>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</si>
  <si>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</si>
  <si>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</si>
  <si>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</si>
  <si>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</si>
  <si>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</si>
  <si>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</si>
  <si>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</si>
  <si>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</si>
  <si>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</si>
  <si>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</si>
  <si>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</si>
  <si>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</si>
  <si>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</si>
  <si>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</si>
  <si>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</si>
  <si>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</si>
  <si>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</si>
  <si>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</si>
  <si>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</si>
  <si>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</si>
  <si>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</si>
  <si>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</si>
  <si>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</si>
  <si>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</si>
  <si>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</si>
  <si>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</si>
  <si>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</si>
  <si>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</si>
  <si>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</si>
  <si>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</si>
  <si>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</si>
  <si>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</si>
  <si>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</si>
  <si>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</si>
  <si>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</si>
  <si>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</si>
  <si>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</si>
  <si>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</si>
  <si>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</si>
  <si>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</si>
  <si>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</si>
  <si>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</si>
  <si>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</si>
  <si>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</si>
  <si>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</si>
  <si>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</si>
  <si>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</si>
  <si>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</si>
  <si>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</si>
  <si>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</si>
  <si>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</si>
  <si>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</si>
  <si>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</si>
  <si>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</si>
  <si>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</si>
  <si>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</si>
  <si>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</si>
  <si>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</si>
  <si>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</si>
  <si>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</si>
  <si>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</si>
  <si>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</si>
  <si>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</si>
  <si>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</si>
  <si>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</si>
  <si>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</si>
  <si>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</si>
  <si>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</si>
  <si>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</si>
  <si>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</si>
  <si>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</si>
  <si>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</si>
  <si>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</si>
  <si>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</si>
  <si>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</si>
  <si>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</si>
  <si>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</si>
  <si>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</si>
  <si>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</si>
  <si>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</si>
  <si>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</si>
  <si>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</si>
  <si>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</si>
  <si>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</si>
  <si>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</si>
  <si>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</si>
  <si>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</si>
  <si>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</si>
  <si>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</si>
  <si>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</si>
  <si>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</si>
  <si>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</si>
  <si>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</si>
  <si>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</si>
  <si>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</si>
  <si>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</si>
  <si>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</si>
  <si>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</si>
  <si>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</si>
  <si>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</si>
  <si>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</si>
  <si>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</si>
  <si>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</si>
  <si>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</si>
  <si>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</si>
  <si>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</si>
  <si>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</si>
  <si>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</si>
  <si>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</si>
  <si>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</si>
  <si>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</si>
  <si>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</si>
  <si>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</si>
  <si>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</si>
  <si>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</si>
  <si>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</si>
  <si>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</si>
  <si>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</si>
  <si>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</si>
  <si>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</si>
  <si>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</si>
  <si>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</si>
  <si>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</si>
  <si>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</si>
  <si>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</si>
  <si>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</si>
  <si>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</si>
  <si>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</si>
  <si>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</si>
  <si>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</si>
  <si>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</si>
  <si>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</si>
  <si>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</si>
  <si>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</si>
  <si>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</si>
  <si>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</si>
  <si>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</si>
  <si>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</si>
  <si>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</si>
  <si>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</si>
  <si>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</si>
  <si>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</si>
  <si>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</si>
  <si>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</si>
  <si>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</si>
  <si>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</si>
  <si>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</si>
  <si>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</si>
  <si>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</si>
  <si>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</si>
  <si>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</si>
  <si>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</si>
  <si>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</si>
  <si>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</si>
  <si>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</si>
  <si>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</si>
  <si>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</si>
  <si>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</si>
  <si>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</si>
  <si>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</si>
  <si>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</si>
  <si>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</si>
  <si>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</si>
  <si>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</si>
  <si>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</si>
  <si>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</si>
  <si>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</si>
  <si>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</si>
  <si>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</si>
  <si>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</si>
  <si>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</si>
  <si>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</si>
  <si>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</si>
  <si>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</si>
  <si>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</si>
  <si>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</si>
  <si>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</si>
  <si>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</si>
  <si>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</si>
  <si>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</si>
  <si>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</si>
  <si>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</si>
  <si>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</si>
  <si>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</si>
  <si>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</si>
  <si>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</si>
  <si>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</si>
  <si>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</si>
  <si>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</si>
  <si>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</si>
  <si>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</si>
  <si>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</si>
  <si>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</si>
  <si>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</si>
  <si>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</si>
  <si>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</si>
  <si>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</si>
  <si>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</si>
  <si>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</si>
  <si>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</si>
  <si>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</si>
  <si>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</si>
  <si>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</si>
  <si>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</si>
  <si>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</si>
  <si>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</si>
  <si>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</si>
  <si>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</si>
  <si>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</si>
  <si>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</si>
  <si>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</si>
  <si>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</si>
  <si>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</si>
  <si>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</si>
  <si>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</si>
  <si>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</si>
  <si>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</si>
  <si>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</si>
  <si>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</si>
  <si>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</si>
  <si>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</si>
  <si>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</si>
  <si>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</si>
  <si>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</si>
  <si>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</si>
  <si>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</si>
  <si>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</si>
  <si>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</si>
  <si>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</si>
  <si>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</si>
  <si>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</si>
  <si>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</si>
  <si>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</si>
  <si>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</si>
  <si>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</si>
  <si>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</si>
  <si>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</si>
  <si>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</si>
  <si>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</si>
  <si>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</si>
  <si>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</si>
  <si>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</si>
  <si>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</si>
  <si>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</si>
  <si>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</si>
  <si>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</si>
  <si>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</si>
  <si>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</si>
  <si>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</si>
  <si>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</si>
  <si>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</si>
  <si>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</si>
  <si>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</si>
  <si>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</si>
  <si>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</si>
  <si>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</si>
  <si>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</si>
  <si>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</si>
  <si>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</si>
  <si>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</si>
  <si>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</si>
  <si>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</si>
  <si>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</si>
  <si>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</si>
  <si>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</si>
  <si>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</si>
  <si>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</si>
  <si>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</si>
  <si>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</si>
  <si>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</si>
  <si>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</si>
  <si>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</si>
  <si>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</si>
  <si>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</si>
  <si>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</si>
  <si>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</si>
  <si>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</si>
  <si>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</si>
  <si>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</si>
  <si>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</si>
  <si>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</si>
  <si>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</si>
  <si>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</si>
  <si>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</si>
  <si>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</si>
  <si>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</si>
  <si>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</si>
  <si>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</si>
  <si>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</si>
  <si>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</si>
  <si>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</si>
  <si>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</si>
  <si>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</si>
  <si>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</si>
  <si>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</si>
  <si>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</si>
  <si>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</si>
  <si>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</si>
  <si>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</si>
  <si>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</si>
  <si>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</si>
  <si>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</si>
  <si>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</si>
  <si>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</si>
  <si>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</si>
  <si>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</si>
  <si>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</si>
  <si>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</si>
  <si>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</si>
  <si>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</si>
  <si>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</si>
  <si>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</si>
  <si>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</si>
  <si>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</si>
  <si>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</si>
  <si>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</si>
  <si>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</si>
  <si>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</si>
  <si>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</si>
  <si>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</si>
  <si>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</si>
  <si>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</si>
  <si>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</si>
  <si>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</si>
  <si>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</si>
  <si>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</si>
  <si>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</si>
  <si>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</si>
  <si>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</si>
  <si>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</si>
  <si>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</si>
  <si>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</si>
  <si>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</si>
  <si>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</si>
  <si>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</si>
  <si>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</si>
  <si>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</si>
  <si>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</si>
  <si>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</si>
  <si>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</si>
  <si>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</si>
  <si>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</si>
  <si>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</si>
  <si>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</si>
  <si>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</si>
  <si>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</si>
  <si>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</si>
  <si>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</si>
  <si>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</si>
  <si>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</si>
  <si>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</si>
  <si>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</si>
  <si>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</si>
  <si>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</si>
  <si>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</si>
  <si>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</si>
  <si>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</si>
  <si>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</si>
  <si>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</si>
  <si>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</si>
  <si>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</si>
  <si>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</si>
  <si>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</si>
  <si>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</si>
  <si>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</si>
  <si>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</si>
  <si>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</si>
  <si>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</si>
  <si>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</si>
  <si>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</si>
  <si>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</si>
  <si>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</si>
  <si>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</si>
  <si>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</si>
  <si>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</si>
  <si>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</si>
  <si>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</si>
  <si>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</si>
  <si>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</si>
  <si>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</si>
  <si>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</si>
  <si>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</si>
  <si>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</si>
  <si>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</si>
  <si>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</si>
  <si>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</si>
  <si>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</si>
  <si>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</si>
  <si>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</si>
  <si>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</si>
  <si>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</si>
  <si>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</si>
  <si>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</si>
  <si>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</si>
  <si>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</si>
  <si>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</si>
  <si>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</si>
  <si>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</si>
  <si>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</si>
  <si>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</si>
  <si>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</si>
  <si>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</si>
  <si>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</si>
  <si>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</si>
  <si>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</si>
  <si>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</si>
  <si>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</si>
  <si>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</si>
  <si>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</si>
  <si>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</si>
  <si>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</si>
  <si>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</si>
  <si>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</si>
  <si>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</si>
  <si>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</si>
  <si>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</si>
  <si>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</si>
  <si>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</si>
  <si>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</si>
  <si>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</si>
  <si>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</si>
  <si>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</si>
  <si>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</si>
  <si>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</si>
  <si>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</si>
  <si>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</si>
  <si>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</si>
  <si>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</si>
  <si>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</si>
  <si>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</si>
  <si>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</si>
  <si>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</si>
  <si>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</si>
  <si>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</si>
  <si>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</si>
  <si>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</si>
  <si>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</si>
  <si>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</si>
  <si>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</si>
  <si>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</si>
  <si>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</si>
  <si>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</si>
  <si>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</si>
  <si>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</si>
  <si>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</si>
  <si>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</si>
  <si>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</si>
  <si>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</si>
  <si>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</si>
  <si>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</si>
  <si>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</si>
  <si>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</si>
  <si>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</si>
  <si>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</si>
  <si>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</si>
  <si>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</si>
  <si>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</si>
  <si>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</si>
  <si>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</si>
  <si>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</si>
  <si>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</si>
  <si>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</si>
  <si>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</si>
  <si>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</si>
  <si>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</si>
  <si>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</si>
  <si>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</si>
  <si>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</si>
  <si>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</si>
  <si>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</si>
  <si>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</si>
  <si>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</si>
  <si>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</si>
  <si>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</si>
  <si>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</si>
  <si>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</si>
  <si>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</si>
  <si>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</si>
  <si>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</si>
  <si>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</si>
  <si>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</si>
  <si>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</si>
  <si>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</si>
  <si>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</si>
  <si>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</si>
  <si>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</si>
  <si>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</si>
  <si>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</si>
  <si>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</si>
  <si>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</si>
  <si>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</si>
  <si>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</si>
  <si>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</si>
  <si>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</si>
  <si>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</si>
  <si>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</si>
  <si>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</si>
  <si>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</si>
  <si>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</si>
  <si>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</si>
  <si>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</si>
  <si>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</si>
  <si>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</si>
  <si>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</si>
  <si>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</si>
  <si>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</si>
  <si>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</si>
  <si>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</si>
  <si>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</si>
  <si>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</si>
  <si>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</si>
  <si>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</si>
  <si>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</si>
  <si>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</si>
  <si>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</si>
  <si>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</si>
  <si>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</si>
  <si>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</si>
  <si>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</si>
  <si>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</si>
  <si>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</si>
  <si>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</si>
  <si>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</si>
  <si>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</si>
  <si>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</si>
  <si>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</si>
  <si>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</si>
  <si>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</si>
  <si>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</si>
  <si>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</si>
  <si>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</si>
  <si>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</si>
  <si>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</si>
  <si>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</si>
  <si>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</si>
  <si>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</si>
  <si>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</si>
  <si>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</si>
  <si>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</si>
  <si>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</si>
  <si>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</si>
  <si>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</si>
  <si>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</si>
  <si>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</si>
  <si>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</si>
  <si>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</si>
  <si>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</si>
  <si>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</si>
  <si>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</si>
  <si>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</si>
  <si>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</si>
  <si>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</si>
  <si>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</si>
  <si>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</si>
  <si>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</si>
  <si>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</si>
  <si>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</si>
  <si>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</si>
  <si>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</si>
  <si>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</si>
  <si>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</si>
  <si>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</si>
  <si>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</si>
  <si>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</si>
  <si>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</si>
  <si>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</si>
  <si>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</si>
  <si>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</si>
  <si>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</si>
  <si>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</si>
  <si>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</si>
  <si>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</si>
  <si>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</si>
  <si>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</si>
  <si>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</si>
  <si>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</si>
  <si>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</si>
  <si>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</si>
  <si>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</si>
  <si>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</si>
  <si>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</si>
  <si>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</si>
  <si>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</si>
  <si>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</si>
  <si>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</si>
  <si>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</si>
  <si>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</si>
  <si>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</si>
  <si>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</si>
  <si>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</si>
  <si>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</si>
  <si>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</si>
  <si>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</si>
  <si>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</si>
  <si>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</si>
  <si>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</si>
  <si>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</si>
  <si>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</si>
  <si>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</si>
  <si>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</si>
  <si>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</si>
  <si>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</si>
  <si>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</si>
  <si>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</si>
  <si>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</si>
  <si>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</si>
  <si>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</si>
  <si>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</si>
  <si>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</si>
  <si>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</si>
  <si>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</si>
  <si>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</si>
  <si>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</si>
  <si>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</si>
  <si>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</si>
  <si>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</si>
  <si>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</si>
  <si>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</si>
  <si>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</si>
  <si>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</si>
  <si>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</si>
  <si>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</si>
  <si>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</si>
  <si>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</si>
  <si>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</si>
  <si>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</si>
  <si>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</si>
  <si>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</si>
  <si>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</si>
  <si>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</si>
  <si>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</si>
  <si>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</si>
  <si>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</si>
  <si>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</si>
  <si>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</si>
  <si>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</si>
  <si>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</si>
  <si>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</si>
  <si>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</si>
  <si>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</si>
  <si>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</si>
  <si>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</si>
  <si>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</si>
  <si>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</si>
  <si>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</si>
  <si>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</si>
  <si>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</si>
  <si>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</si>
  <si>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</si>
  <si>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</si>
  <si>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</si>
  <si>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</si>
  <si>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</si>
  <si>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</si>
  <si>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</si>
  <si>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</si>
  <si>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</si>
  <si>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</si>
  <si>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</si>
  <si>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</si>
  <si>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</si>
  <si>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</si>
  <si>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</si>
  <si>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</si>
  <si>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</si>
  <si>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</si>
  <si>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</si>
  <si>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</si>
  <si>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</si>
  <si>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</si>
  <si>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</si>
  <si>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</si>
  <si>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</si>
  <si>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</si>
  <si>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</si>
  <si>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</si>
  <si>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</si>
  <si>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</si>
  <si>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</si>
  <si>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</si>
  <si>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</si>
  <si>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</si>
  <si>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</si>
  <si>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</si>
  <si>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</si>
  <si>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</si>
  <si>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</si>
  <si>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</si>
  <si>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</si>
  <si>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</si>
  <si>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</si>
  <si>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</si>
  <si>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</si>
  <si>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</si>
  <si>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</si>
  <si>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</si>
  <si>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</si>
  <si>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</si>
  <si>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</si>
  <si>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</si>
  <si>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</si>
  <si>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</si>
  <si>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</si>
  <si>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</si>
  <si>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</si>
  <si>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</si>
  <si>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</si>
  <si>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</si>
  <si>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</si>
  <si>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</si>
  <si>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</si>
  <si>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</si>
  <si>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</si>
  <si>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</si>
  <si>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</si>
  <si>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</si>
  <si>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</si>
  <si>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</si>
  <si>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</si>
  <si>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</si>
  <si>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</si>
  <si>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</si>
  <si>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</si>
  <si>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</si>
  <si>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</si>
  <si>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</si>
  <si>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</si>
  <si>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</si>
  <si>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</si>
  <si>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</si>
  <si>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</si>
  <si>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</si>
  <si>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</si>
  <si>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</si>
  <si>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</si>
  <si>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</si>
  <si>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</si>
  <si>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</si>
  <si>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</si>
  <si>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</si>
  <si>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</si>
  <si>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</si>
  <si>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</si>
  <si>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</si>
  <si>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</si>
  <si>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</si>
  <si>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</si>
  <si>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</si>
  <si>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</si>
  <si>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</si>
  <si>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</si>
  <si>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</si>
  <si>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</si>
  <si>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</si>
  <si>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</si>
  <si>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</si>
  <si>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</si>
  <si>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</si>
  <si>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</si>
  <si>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</si>
  <si>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</si>
  <si>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</si>
  <si>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</si>
  <si>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</si>
  <si>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</si>
  <si>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</si>
  <si>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</si>
  <si>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</si>
  <si>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</si>
  <si>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</si>
  <si>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</si>
  <si>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</si>
  <si>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</si>
  <si>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</si>
  <si>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</si>
  <si>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</si>
  <si>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</si>
  <si>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</si>
  <si>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</si>
  <si>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</si>
  <si>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</si>
  <si>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</si>
  <si>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</si>
  <si>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</si>
  <si>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</si>
  <si>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</si>
  <si>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</si>
  <si>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</si>
  <si>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</si>
  <si>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</si>
  <si>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</si>
  <si>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</si>
  <si>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</si>
  <si>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</si>
  <si>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</si>
  <si>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</si>
  <si>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</si>
  <si>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</si>
  <si>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</si>
  <si>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</si>
  <si>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</si>
  <si>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</si>
  <si>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</si>
  <si>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</si>
  <si>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</si>
  <si>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</si>
  <si>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</si>
  <si>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</si>
  <si>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</si>
  <si>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</si>
  <si>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</si>
  <si>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</si>
  <si>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</si>
  <si>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</si>
  <si>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</si>
  <si>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</si>
  <si>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</si>
  <si>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</si>
  <si>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</si>
  <si>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</si>
  <si>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</si>
  <si>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</si>
  <si>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</si>
  <si>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</si>
  <si>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</si>
  <si>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</si>
  <si>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</si>
  <si>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</si>
  <si>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</si>
  <si>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</si>
  <si>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</si>
  <si>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</si>
  <si>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</si>
  <si>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</si>
  <si>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</si>
  <si>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</si>
  <si>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</si>
  <si>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</si>
  <si>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</si>
  <si>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</si>
  <si>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</si>
  <si>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</si>
  <si>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</si>
  <si>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</si>
  <si>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</si>
  <si>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</si>
  <si>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</si>
  <si>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</si>
  <si>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</si>
  <si>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</si>
  <si>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</si>
  <si>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</si>
  <si>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</si>
  <si>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</si>
  <si>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</si>
  <si>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</si>
  <si>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</si>
  <si>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</si>
  <si>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</si>
  <si>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</si>
  <si>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</si>
  <si>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</si>
  <si>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</si>
  <si>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</si>
  <si>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</si>
  <si>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</si>
  <si>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</si>
  <si>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</si>
  <si>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</si>
  <si>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</si>
  <si>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</si>
  <si>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</si>
  <si>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</si>
  <si>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</si>
  <si>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</si>
  <si>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</si>
  <si>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</si>
  <si>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</si>
  <si>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</si>
  <si>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</si>
  <si>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</si>
  <si>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</si>
  <si>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</si>
  <si>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</si>
  <si>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</si>
  <si>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</si>
  <si>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</si>
  <si>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</si>
  <si>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</si>
  <si>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</si>
  <si>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</si>
  <si>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</si>
  <si>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</si>
  <si>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</si>
  <si>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</si>
  <si>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</si>
  <si>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</si>
  <si>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</si>
  <si>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</si>
  <si>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</si>
  <si>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</si>
  <si>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</si>
  <si>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</si>
  <si>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</si>
  <si>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</si>
  <si>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</si>
  <si>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</si>
  <si>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</si>
  <si>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</si>
  <si>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</si>
  <si>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</si>
  <si>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</si>
  <si>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</si>
  <si>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</si>
  <si>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</si>
  <si>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</si>
  <si>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</si>
  <si>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</si>
  <si>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</si>
  <si>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</si>
  <si>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</si>
  <si>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</si>
  <si>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</si>
  <si>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</si>
  <si>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</si>
  <si>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</si>
  <si>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</si>
  <si>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</si>
  <si>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</si>
  <si>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</si>
  <si>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</si>
  <si>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</si>
  <si>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</si>
  <si>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</si>
  <si>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</si>
  <si>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</si>
  <si>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</si>
  <si>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</si>
  <si>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</si>
  <si>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</si>
  <si>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</si>
  <si>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</si>
  <si>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</si>
  <si>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</si>
  <si>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</si>
  <si>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</si>
  <si>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</si>
  <si>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</si>
  <si>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</si>
  <si>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</si>
  <si>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</si>
  <si>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</si>
  <si>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</si>
  <si>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</si>
  <si>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</si>
  <si>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</si>
  <si>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</si>
  <si>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</si>
  <si>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</si>
  <si>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</si>
  <si>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</si>
  <si>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</si>
  <si>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</si>
  <si>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</si>
  <si>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</si>
  <si>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</si>
  <si>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</si>
  <si>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</si>
  <si>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</si>
  <si>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</si>
  <si>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</si>
  <si>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</si>
  <si>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</si>
  <si>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</si>
  <si>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</si>
  <si>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</si>
  <si>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</si>
  <si>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</si>
  <si>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</si>
  <si>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</si>
  <si>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</si>
  <si>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</si>
  <si>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</si>
  <si>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</si>
  <si>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</si>
  <si>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</si>
  <si>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</si>
  <si>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</si>
  <si>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</si>
  <si>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</si>
  <si>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</si>
  <si>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</si>
  <si>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</si>
  <si>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</si>
  <si>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</si>
  <si>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</si>
  <si>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</si>
  <si>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</si>
  <si>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</si>
  <si>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</si>
  <si>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</si>
  <si>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</si>
  <si>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</si>
  <si>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</si>
  <si>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</si>
  <si>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</si>
  <si>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</si>
  <si>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</si>
  <si>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</si>
  <si>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</si>
  <si>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</si>
  <si>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</si>
  <si>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</si>
  <si>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</si>
  <si>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</si>
  <si>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</si>
  <si>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</si>
  <si>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</si>
  <si>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</si>
  <si>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</si>
  <si>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</si>
  <si>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</si>
  <si>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</si>
  <si>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</si>
  <si>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</si>
  <si>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</si>
  <si>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</si>
  <si>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</si>
  <si>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</si>
  <si>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</si>
  <si>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</si>
  <si>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</si>
  <si>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</si>
  <si>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</si>
  <si>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</si>
  <si>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</si>
  <si>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</si>
  <si>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</si>
  <si>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</si>
  <si>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</si>
  <si>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</si>
  <si>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</si>
  <si>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</si>
  <si>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</si>
  <si>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</si>
  <si>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</si>
  <si>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</si>
  <si>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</si>
  <si>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</si>
  <si>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</si>
  <si>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</si>
  <si>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</si>
  <si>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</si>
  <si>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</si>
  <si>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</si>
  <si>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</si>
  <si>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</si>
  <si>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</si>
  <si>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</si>
  <si>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</si>
  <si>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</si>
  <si>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</si>
  <si>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</si>
  <si>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</si>
  <si>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</si>
  <si>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</si>
  <si>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</si>
  <si>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</si>
  <si>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</si>
  <si>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</si>
  <si>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</si>
  <si>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</si>
  <si>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</si>
  <si>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</si>
  <si>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</si>
  <si>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</si>
  <si>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</si>
  <si>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</si>
  <si>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</si>
  <si>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</si>
  <si>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</si>
  <si>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</si>
  <si>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</si>
  <si>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</si>
  <si>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</si>
  <si>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</si>
  <si>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</si>
  <si>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</si>
  <si>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</si>
  <si>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</si>
  <si>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</si>
  <si>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</si>
  <si>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</si>
  <si>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</si>
  <si>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</si>
  <si>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</si>
  <si>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</si>
  <si>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</si>
  <si>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</si>
  <si>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</si>
  <si>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</si>
  <si>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</si>
  <si>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</si>
  <si>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</si>
  <si>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</si>
  <si>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</si>
  <si>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</si>
  <si>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</si>
  <si>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</si>
  <si>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</si>
  <si>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</si>
  <si>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</si>
  <si>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</si>
  <si>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</si>
  <si>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</si>
  <si>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</si>
  <si>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</si>
  <si>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</si>
  <si>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</si>
  <si>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</si>
  <si>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</si>
  <si>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</si>
  <si>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</si>
  <si>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</si>
  <si>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</si>
  <si>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</si>
  <si>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</si>
  <si>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</si>
  <si>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</si>
  <si>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</si>
  <si>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</si>
  <si>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</si>
  <si>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</si>
  <si>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</si>
  <si>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</si>
  <si>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</si>
  <si>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</si>
  <si>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</si>
  <si>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</si>
  <si>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</si>
  <si>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</si>
  <si>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</si>
  <si>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</si>
  <si>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</si>
  <si>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</si>
  <si>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</si>
  <si>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</si>
  <si>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</si>
  <si>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</si>
  <si>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</si>
  <si>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</si>
  <si>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</si>
  <si>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</si>
  <si>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</si>
  <si>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</si>
  <si>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</si>
  <si>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</si>
  <si>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</si>
  <si>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</si>
  <si>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</si>
  <si>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</si>
  <si>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</si>
  <si>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</si>
  <si>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</si>
  <si>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</si>
  <si>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</si>
  <si>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</si>
  <si>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</si>
  <si>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</si>
  <si>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</si>
  <si>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</si>
  <si>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</si>
  <si>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</si>
  <si>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</si>
  <si>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</si>
  <si>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</si>
  <si>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</si>
  <si>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</si>
  <si>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</si>
  <si>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</si>
  <si>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</si>
  <si>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</si>
  <si>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</si>
  <si>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</si>
  <si>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</si>
  <si>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</si>
  <si>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</si>
  <si>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</si>
  <si>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</si>
  <si>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</si>
  <si>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</si>
  <si>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</si>
  <si>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</si>
  <si>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</si>
  <si>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</si>
  <si>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</si>
  <si>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</si>
  <si>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</si>
  <si>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</si>
  <si>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</si>
  <si>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</si>
  <si>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</si>
  <si>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</si>
  <si>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</si>
  <si>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</si>
  <si>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</si>
  <si>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</si>
  <si>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</si>
  <si>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</si>
  <si>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</si>
  <si>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</si>
  <si>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</si>
  <si>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</si>
  <si>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</si>
  <si>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</si>
  <si>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</si>
  <si>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</si>
  <si>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</si>
  <si>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</si>
  <si>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</si>
  <si>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</si>
  <si>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</si>
  <si>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</si>
  <si>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</si>
  <si>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</si>
  <si>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</si>
  <si>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</si>
  <si>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</si>
  <si>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</si>
  <si>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</si>
  <si>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</si>
  <si>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</si>
  <si>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</si>
  <si>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</si>
  <si>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</si>
  <si>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</si>
  <si>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</si>
  <si>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</si>
  <si>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</si>
  <si>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</si>
  <si>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</si>
  <si>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</si>
  <si>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</si>
  <si>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</si>
  <si>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</si>
  <si>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</si>
  <si>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</si>
  <si>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</si>
  <si>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</si>
  <si>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</si>
  <si>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</si>
  <si>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</si>
  <si>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</si>
  <si>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</si>
  <si>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</si>
  <si>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</si>
  <si>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</si>
  <si>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</si>
  <si>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</si>
  <si>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</si>
  <si>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</si>
  <si>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</si>
  <si>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</si>
  <si>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</si>
  <si>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</si>
  <si>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</si>
  <si>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</si>
  <si>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</si>
  <si>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</si>
  <si>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</si>
  <si>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</si>
  <si>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</si>
  <si>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</si>
  <si>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</si>
  <si>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</si>
  <si>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</si>
  <si>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</si>
  <si>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</si>
  <si>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</si>
  <si>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</si>
  <si>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</si>
  <si>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</si>
  <si>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</si>
  <si>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</si>
  <si>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</si>
  <si>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</si>
  <si>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</si>
  <si>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</si>
  <si>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</si>
  <si>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</si>
  <si>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</si>
  <si>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</si>
  <si>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</si>
  <si>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</si>
  <si>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</si>
  <si>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</si>
  <si>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</si>
  <si>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</si>
  <si>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</si>
  <si>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</si>
  <si>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</si>
  <si>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</si>
  <si>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</si>
  <si>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</si>
  <si>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</si>
  <si>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</si>
  <si>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</si>
  <si>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</si>
  <si>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</si>
  <si>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</si>
  <si>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</si>
  <si>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</si>
  <si>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</si>
  <si>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</si>
  <si>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</si>
  <si>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</si>
  <si>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</si>
  <si>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</si>
  <si>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</si>
  <si>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</si>
  <si>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</si>
  <si>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</si>
  <si>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</si>
  <si>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</si>
  <si>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</si>
  <si>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</si>
  <si>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</si>
  <si>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</si>
  <si>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</si>
  <si>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</si>
  <si>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</si>
  <si>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</si>
  <si>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</si>
  <si>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</si>
  <si>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</si>
  <si>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</si>
  <si>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</si>
  <si>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</si>
  <si>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</si>
  <si>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</si>
  <si>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</si>
  <si>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</si>
  <si>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</si>
  <si>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</si>
  <si>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</si>
  <si>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</si>
  <si>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</si>
  <si>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</si>
  <si>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</si>
  <si>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</si>
  <si>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</si>
  <si>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</si>
  <si>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</si>
  <si>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</si>
  <si>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</si>
  <si>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</si>
  <si>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</si>
  <si>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</si>
  <si>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</si>
  <si>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</si>
  <si>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</si>
  <si>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</si>
  <si>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</si>
  <si>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</si>
  <si>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</si>
  <si>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</si>
  <si>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</si>
  <si>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</si>
  <si>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</si>
  <si>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</si>
  <si>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</si>
  <si>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</si>
  <si>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</si>
  <si>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</si>
  <si>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</si>
  <si>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</si>
  <si>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</si>
  <si>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</si>
  <si>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</si>
  <si>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</si>
  <si>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</si>
  <si>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</si>
  <si>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</si>
  <si>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</si>
  <si>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</si>
  <si>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</si>
  <si>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</si>
  <si>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</si>
  <si>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</si>
  <si>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</si>
  <si>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</si>
  <si>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</si>
  <si>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</si>
  <si>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</si>
  <si>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</si>
  <si>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</si>
  <si>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</si>
  <si>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</si>
  <si>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</si>
  <si>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</si>
  <si>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</si>
  <si>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</si>
  <si>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</si>
  <si>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</si>
  <si>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</si>
  <si>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</si>
  <si>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</si>
  <si>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</si>
  <si>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</si>
  <si>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</si>
  <si>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</si>
  <si>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</si>
  <si>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</si>
  <si>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</si>
  <si>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</si>
  <si>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</si>
  <si>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</si>
  <si>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</si>
  <si>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</si>
  <si>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</si>
  <si>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</si>
  <si>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</si>
  <si>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</si>
  <si>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</si>
  <si>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</si>
  <si>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</si>
  <si>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</si>
  <si>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</si>
  <si>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</si>
  <si>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</si>
  <si>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</si>
  <si>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</si>
  <si>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</si>
  <si>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</si>
  <si>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</si>
  <si>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</si>
  <si>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</si>
  <si>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</si>
  <si>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</si>
  <si>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</si>
  <si>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</si>
  <si>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</si>
  <si>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</si>
  <si>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</si>
  <si>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</si>
  <si>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</si>
  <si>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</si>
  <si>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</si>
  <si>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</si>
  <si>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</si>
  <si>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</si>
  <si>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</si>
  <si>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</si>
  <si>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</si>
  <si>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</si>
  <si>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</si>
  <si>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</si>
  <si>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</si>
  <si>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</si>
  <si>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</si>
  <si>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</si>
  <si>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</si>
  <si>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</si>
  <si>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</si>
  <si>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</si>
  <si>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</si>
  <si>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</si>
  <si>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</si>
  <si>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</si>
  <si>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</si>
  <si>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</si>
  <si>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</si>
  <si>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</si>
  <si>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</si>
  <si>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</si>
  <si>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</si>
  <si>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</si>
  <si>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</si>
  <si>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</si>
  <si>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</si>
  <si>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</si>
  <si>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</si>
  <si>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</si>
  <si>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</si>
  <si>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</si>
  <si>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</si>
  <si>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</si>
  <si>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</si>
  <si>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</si>
  <si>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</si>
  <si>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</si>
  <si>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</si>
  <si>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</si>
  <si>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</si>
  <si>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</si>
  <si>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</si>
  <si>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</si>
  <si>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</si>
  <si>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</si>
  <si>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</si>
  <si>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</si>
  <si>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</si>
  <si>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</si>
  <si>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</si>
  <si>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</si>
  <si>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</si>
  <si>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</si>
  <si>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</si>
  <si>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</si>
  <si>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</si>
  <si>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</si>
  <si>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</si>
  <si>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</si>
  <si>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</si>
  <si>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</si>
  <si>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</si>
  <si>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</si>
  <si>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</si>
  <si>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</si>
  <si>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</si>
  <si>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</si>
  <si>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</si>
  <si>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</si>
  <si>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</si>
  <si>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</si>
  <si>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</si>
  <si>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</si>
  <si>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</si>
  <si>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</si>
  <si>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</si>
  <si>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</si>
  <si>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</si>
  <si>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</si>
  <si>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</si>
  <si>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</si>
  <si>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</si>
  <si>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</si>
  <si>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</si>
  <si>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</si>
  <si>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</si>
  <si>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</si>
  <si>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</si>
  <si>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</si>
  <si>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</si>
  <si>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</si>
  <si>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</si>
  <si>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</si>
  <si>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</si>
  <si>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</si>
  <si>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</si>
  <si>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</si>
  <si>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</si>
  <si>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</si>
  <si>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</si>
  <si>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</si>
  <si>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</si>
  <si>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</si>
  <si>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</si>
  <si>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</si>
  <si>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</si>
  <si>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</si>
  <si>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</si>
  <si>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</si>
  <si>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</si>
  <si>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</si>
  <si>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</si>
  <si>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</si>
  <si>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</si>
  <si>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</si>
  <si>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</si>
  <si>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</si>
  <si>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</si>
  <si>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</si>
  <si>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</si>
  <si>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</si>
  <si>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</si>
  <si>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</si>
  <si>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</si>
  <si>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</si>
  <si>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</si>
  <si>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</si>
  <si>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</si>
  <si>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</si>
  <si>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</si>
  <si>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</si>
  <si>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</si>
  <si>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</si>
  <si>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</si>
  <si>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</si>
  <si>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</si>
  <si>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</si>
  <si>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</si>
  <si>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</si>
  <si>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</si>
  <si>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</si>
  <si>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</si>
  <si>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</si>
  <si>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</si>
  <si>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</si>
  <si>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</si>
  <si>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</si>
  <si>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</si>
  <si>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</si>
  <si>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</si>
  <si>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</si>
  <si>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</si>
  <si>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</si>
  <si>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</si>
  <si>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</si>
  <si>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</si>
  <si>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</si>
  <si>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</si>
  <si>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</si>
  <si>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</si>
  <si>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</si>
  <si>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</si>
  <si>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</si>
  <si>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</si>
  <si>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</si>
  <si>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</si>
  <si>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</si>
  <si>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</si>
  <si>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</si>
  <si>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</si>
  <si>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</si>
  <si>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</si>
  <si>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</si>
  <si>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</si>
  <si>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</si>
  <si>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</si>
  <si>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</si>
  <si>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</si>
  <si>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</si>
  <si>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</si>
  <si>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</si>
  <si>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</si>
  <si>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</si>
  <si>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</si>
  <si>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</si>
  <si>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</si>
  <si>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</si>
  <si>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</si>
  <si>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</si>
  <si>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</si>
  <si>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</si>
  <si>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</si>
  <si>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</si>
  <si>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</si>
  <si>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</si>
  <si>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</si>
  <si>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</si>
  <si>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</si>
  <si>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</si>
  <si>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</si>
  <si>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</si>
  <si>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</si>
  <si>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</si>
  <si>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</si>
  <si>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</si>
  <si>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</si>
  <si>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</si>
  <si>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</si>
  <si>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</si>
  <si>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</si>
  <si>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</si>
  <si>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</si>
  <si>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</si>
  <si>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</si>
  <si>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</si>
  <si>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</si>
  <si>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</si>
  <si>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</si>
  <si>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</si>
  <si>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</si>
  <si>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</si>
  <si>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</si>
  <si>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</si>
  <si>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</si>
  <si>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</si>
  <si>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</si>
  <si>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</si>
  <si>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</si>
  <si>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</si>
  <si>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</si>
  <si>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</si>
  <si>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</si>
  <si>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</si>
  <si>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</si>
  <si>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</si>
  <si>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</si>
  <si>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</si>
  <si>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</si>
  <si>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</si>
  <si>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</si>
  <si>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</si>
  <si>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</si>
  <si>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</si>
  <si>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</si>
  <si>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</si>
  <si>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</si>
  <si>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</si>
  <si>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</si>
  <si>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</si>
  <si>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</si>
  <si>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</si>
  <si>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</si>
  <si>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</si>
  <si>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</si>
  <si>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</si>
  <si>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</si>
  <si>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</si>
  <si>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</si>
  <si>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</si>
  <si>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</si>
  <si>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</si>
  <si>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</si>
  <si>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</si>
  <si>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</si>
  <si>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</si>
  <si>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</si>
  <si>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</si>
  <si>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</si>
  <si>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</si>
  <si>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</si>
  <si>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</si>
  <si>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</si>
  <si>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</si>
  <si>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</si>
  <si>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</si>
  <si>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</si>
  <si>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</si>
  <si>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</si>
  <si>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</si>
  <si>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</si>
  <si>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</si>
  <si>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</si>
  <si>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</si>
  <si>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</si>
  <si>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</si>
  <si>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</si>
  <si>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</si>
  <si>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</si>
  <si>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</si>
  <si>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</si>
  <si>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</si>
  <si>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</si>
  <si>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</si>
  <si>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</si>
  <si>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</si>
  <si>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</si>
  <si>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</si>
  <si>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</si>
  <si>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</si>
  <si>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</si>
  <si>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</si>
  <si>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</si>
  <si>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</si>
  <si>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</si>
  <si>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</si>
  <si>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</si>
  <si>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</si>
  <si>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</si>
  <si>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</si>
  <si>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</si>
  <si>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</si>
  <si>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</si>
  <si>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</si>
  <si>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</si>
  <si>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</si>
  <si>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</si>
  <si>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</si>
  <si>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</si>
  <si>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</si>
  <si>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</si>
  <si>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</si>
  <si>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</si>
  <si>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</si>
  <si>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</si>
  <si>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</si>
  <si>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</si>
  <si>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</si>
  <si>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</si>
  <si>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</si>
  <si>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</si>
  <si>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</si>
  <si>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</si>
  <si>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</si>
  <si>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</si>
  <si>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</si>
  <si>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</si>
  <si>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</si>
  <si>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</si>
  <si>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</si>
  <si>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</si>
  <si>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</si>
  <si>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</si>
  <si>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</si>
  <si>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</si>
  <si>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</si>
  <si>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</si>
  <si>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</si>
  <si>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</si>
  <si>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</si>
  <si>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</si>
  <si>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</si>
  <si>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</si>
  <si>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</si>
  <si>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</si>
  <si>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</si>
  <si>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</si>
  <si>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</si>
  <si>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</si>
  <si>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</si>
  <si>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</si>
  <si>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</si>
  <si>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</si>
  <si>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</si>
  <si>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</si>
  <si>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</si>
  <si>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</si>
  <si>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</si>
  <si>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</si>
  <si>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</si>
  <si>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</si>
  <si>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</si>
  <si>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</si>
  <si>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</si>
  <si>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</si>
  <si>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</si>
  <si>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</si>
  <si>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</si>
  <si>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</si>
  <si>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</si>
  <si>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</si>
  <si>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</si>
  <si>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</si>
  <si>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</si>
  <si>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</si>
  <si>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</si>
  <si>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</si>
  <si>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</si>
  <si>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</si>
  <si>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</si>
  <si>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</si>
  <si>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</si>
  <si>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</si>
  <si>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</si>
  <si>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</si>
  <si>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</si>
  <si>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</si>
  <si>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</si>
  <si>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</si>
  <si>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</si>
  <si>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</si>
  <si>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</si>
  <si>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</si>
  <si>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</si>
  <si>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</si>
  <si>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</si>
  <si>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</si>
  <si>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</si>
  <si>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</si>
  <si>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</si>
  <si>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</si>
  <si>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</si>
  <si>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</si>
  <si>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</si>
  <si>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</si>
  <si>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</si>
  <si>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</si>
  <si>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</si>
  <si>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</si>
  <si>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</si>
  <si>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</si>
  <si>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</si>
  <si>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</si>
  <si>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</si>
  <si>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</si>
  <si>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</si>
  <si>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</si>
  <si>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</si>
  <si>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</si>
  <si>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</si>
  <si>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</si>
  <si>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</si>
  <si>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</si>
  <si>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</si>
  <si>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</si>
  <si>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</si>
  <si>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</si>
  <si>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</si>
  <si>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</si>
  <si>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</si>
  <si>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</si>
  <si>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</si>
  <si>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</si>
  <si>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</si>
  <si>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</si>
  <si>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</si>
  <si>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</si>
  <si>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</si>
  <si>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</si>
  <si>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</si>
  <si>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</si>
  <si>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</si>
  <si>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</si>
  <si>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</si>
  <si>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</si>
  <si>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</si>
  <si>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</si>
  <si>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</si>
  <si>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</si>
  <si>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</si>
  <si>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</si>
  <si>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</si>
  <si>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</si>
  <si>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</si>
  <si>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</si>
  <si>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</si>
  <si>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</si>
  <si>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</si>
  <si>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</si>
  <si>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</si>
  <si>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</si>
  <si>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</si>
  <si>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</si>
  <si>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</si>
  <si>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</si>
  <si>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</si>
  <si>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</si>
  <si>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</si>
  <si>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</si>
  <si>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</si>
  <si>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</si>
  <si>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</si>
  <si>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</si>
  <si>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</si>
  <si>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</si>
  <si>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</si>
  <si>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</si>
  <si>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</si>
  <si>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</si>
  <si>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</si>
  <si>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</si>
  <si>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</si>
  <si>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</si>
  <si>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</si>
  <si>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</si>
  <si>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</si>
  <si>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</si>
  <si>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</si>
  <si>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</si>
  <si>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</si>
  <si>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</si>
  <si>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</si>
  <si>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</si>
  <si>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</si>
  <si>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</si>
  <si>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</si>
  <si>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</si>
  <si>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</si>
  <si>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</si>
  <si>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</si>
  <si>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</si>
  <si>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</si>
  <si>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</si>
  <si>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</si>
  <si>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</si>
  <si>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</si>
  <si>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</si>
  <si>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</si>
  <si>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</si>
  <si>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</si>
  <si>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</si>
  <si>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</si>
  <si>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</si>
  <si>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</si>
  <si>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</si>
  <si>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</si>
  <si>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</si>
  <si>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</si>
  <si>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</si>
  <si>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</si>
  <si>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</si>
  <si>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</si>
  <si>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</si>
  <si>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</si>
  <si>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</si>
  <si>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</si>
  <si>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</si>
  <si>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</si>
  <si>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</si>
  <si>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</si>
  <si>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</si>
  <si>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</si>
  <si>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</si>
  <si>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</si>
  <si>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</si>
  <si>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</si>
  <si>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</si>
  <si>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</si>
  <si>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</si>
  <si>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</si>
  <si>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</si>
  <si>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</si>
  <si>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</si>
  <si>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</si>
  <si>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</si>
  <si>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</si>
  <si>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</si>
  <si>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</si>
  <si>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</si>
  <si>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</si>
  <si>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</si>
  <si>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</si>
  <si>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</si>
  <si>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</si>
  <si>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</si>
  <si>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</si>
  <si>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</si>
  <si>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</si>
  <si>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</si>
  <si>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</si>
  <si>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</si>
  <si>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</si>
  <si>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</si>
  <si>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</si>
  <si>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</si>
  <si>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</si>
  <si>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</si>
  <si>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</si>
  <si>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</si>
  <si>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</si>
  <si>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</si>
  <si>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</si>
  <si>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</si>
  <si>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</si>
  <si>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</si>
  <si>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</si>
  <si>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</si>
  <si>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</si>
  <si>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</si>
  <si>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</si>
  <si>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</si>
  <si>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</si>
  <si>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</si>
  <si>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</si>
  <si>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</si>
  <si>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</si>
  <si>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</si>
  <si>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</si>
  <si>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</si>
  <si>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</si>
  <si>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</si>
  <si>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</si>
  <si>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</si>
  <si>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</si>
  <si>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</si>
  <si>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</si>
  <si>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</si>
  <si>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</si>
  <si>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</si>
  <si>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</si>
  <si>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</si>
  <si>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</si>
  <si>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</si>
  <si>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</si>
  <si>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</si>
  <si>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</si>
  <si>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</si>
  <si>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</si>
  <si>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</si>
  <si>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</si>
  <si>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</si>
  <si>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</si>
  <si>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</si>
  <si>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</si>
  <si>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</si>
  <si>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</si>
  <si>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</si>
  <si>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</si>
  <si>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</si>
  <si>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</si>
  <si>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</si>
  <si>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</si>
  <si>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</si>
  <si>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</si>
  <si>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</si>
  <si>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</si>
  <si>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</si>
  <si>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</si>
  <si>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</si>
  <si>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</si>
  <si>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</si>
  <si>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</si>
  <si>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</si>
  <si>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</si>
  <si>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</si>
  <si>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</si>
  <si>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</si>
  <si>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</si>
  <si>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</si>
  <si>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</si>
  <si>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</si>
  <si>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</si>
  <si>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</si>
  <si>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</si>
  <si>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</si>
  <si>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</si>
  <si>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</si>
  <si>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</si>
  <si>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</si>
  <si>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</si>
  <si>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</si>
  <si>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</si>
  <si>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</si>
  <si>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</si>
  <si>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</si>
  <si>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</si>
  <si>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</si>
  <si>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</si>
  <si>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</si>
  <si>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</si>
  <si>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</si>
  <si>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</si>
  <si>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</si>
  <si>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</si>
  <si>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</si>
  <si>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</si>
  <si>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</si>
  <si>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</si>
  <si>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</si>
  <si>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</si>
  <si>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</si>
  <si>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</si>
  <si>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</si>
  <si>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</si>
  <si>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</si>
  <si>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</si>
  <si>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</si>
  <si>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</si>
  <si>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</si>
  <si>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</si>
  <si>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</si>
  <si>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</si>
  <si>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</si>
  <si>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</si>
  <si>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</si>
  <si>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</si>
  <si>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</si>
  <si>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</si>
  <si>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</si>
  <si>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</si>
  <si>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</si>
  <si>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</si>
  <si>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</si>
  <si>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</si>
  <si>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</si>
  <si>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</si>
  <si>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</si>
  <si>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</si>
  <si>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</si>
  <si>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</si>
  <si>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</si>
  <si>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</si>
  <si>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</si>
  <si>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</si>
  <si>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</si>
  <si>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</si>
  <si>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</si>
  <si>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</si>
  <si>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</si>
  <si>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</si>
  <si>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</si>
  <si>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</si>
  <si>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</si>
  <si>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</si>
  <si>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</si>
  <si>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</si>
  <si>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</si>
  <si>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</si>
  <si>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</si>
  <si>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</si>
  <si>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</si>
  <si>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</si>
  <si>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</si>
  <si>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</si>
  <si>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</si>
  <si>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</si>
  <si>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</si>
  <si>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</si>
  <si>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</si>
  <si>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</si>
  <si>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</si>
  <si>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</si>
  <si>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</si>
  <si>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</si>
  <si>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</si>
  <si>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</si>
  <si>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</si>
  <si>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</si>
  <si>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</si>
  <si>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</si>
  <si>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</si>
  <si>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</si>
  <si>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</si>
  <si>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</si>
  <si>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</si>
  <si>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</si>
  <si>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</si>
  <si>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</si>
  <si>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</si>
  <si>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</si>
  <si>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</si>
  <si>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</si>
  <si>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</si>
  <si>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</si>
  <si>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</si>
  <si>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</si>
  <si>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</si>
  <si>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</si>
  <si>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</si>
  <si>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</si>
  <si>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</si>
  <si>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</si>
  <si>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</si>
  <si>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</si>
  <si>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</si>
  <si>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</si>
  <si>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</si>
  <si>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</si>
  <si>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</si>
  <si>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</si>
  <si>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</si>
  <si>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</si>
  <si>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</si>
  <si>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</si>
  <si>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</si>
  <si>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</si>
  <si>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</si>
  <si>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</si>
  <si>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</si>
  <si>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</si>
  <si>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</si>
  <si>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</si>
  <si>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</si>
  <si>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</si>
  <si>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</si>
  <si>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</si>
  <si>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</si>
  <si>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</si>
  <si>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</si>
  <si>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</si>
  <si>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</si>
  <si>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</si>
  <si>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</si>
  <si>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</si>
  <si>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</si>
  <si>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</si>
  <si>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</si>
  <si>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</si>
  <si>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</si>
  <si>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</si>
  <si>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</si>
  <si>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</si>
  <si>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</si>
  <si>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</si>
  <si>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</si>
  <si>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</si>
  <si>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</si>
  <si>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</si>
  <si>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</si>
  <si>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</si>
  <si>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</si>
  <si>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</si>
  <si>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</si>
  <si>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</si>
  <si>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</si>
  <si>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</si>
  <si>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</si>
  <si>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</si>
  <si>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</si>
  <si>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</si>
  <si>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</si>
  <si>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</si>
  <si>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</si>
  <si>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</si>
  <si>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</si>
  <si>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</si>
  <si>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</si>
  <si>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</si>
  <si>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</si>
  <si>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</si>
  <si>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</si>
  <si>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</si>
  <si>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</si>
  <si>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</si>
  <si>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</si>
  <si>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</si>
  <si>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</si>
  <si>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</si>
  <si>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</si>
  <si>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</si>
  <si>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</si>
  <si>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</si>
  <si>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</si>
  <si>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</si>
  <si>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</si>
  <si>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</si>
  <si>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</si>
  <si>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</si>
  <si>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</si>
  <si>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</si>
  <si>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</si>
  <si>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</si>
  <si>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</si>
  <si>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</si>
  <si>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</si>
  <si>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</si>
  <si>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</si>
  <si>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</si>
  <si>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</si>
  <si>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</si>
  <si>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</si>
  <si>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</si>
  <si>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</si>
  <si>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</si>
  <si>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</si>
  <si>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</si>
  <si>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</si>
  <si>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</si>
  <si>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</si>
  <si>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</si>
  <si>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</si>
  <si>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</si>
  <si>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</si>
  <si>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</si>
  <si>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</si>
  <si>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</si>
  <si>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</si>
  <si>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</si>
  <si>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</si>
  <si>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</si>
  <si>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</si>
  <si>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</si>
  <si>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</si>
  <si>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</si>
  <si>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</si>
  <si>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</si>
  <si>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</si>
  <si>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</si>
  <si>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</si>
  <si>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</si>
  <si>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</si>
  <si>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</si>
  <si>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</si>
  <si>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</si>
  <si>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</si>
  <si>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</si>
  <si>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</si>
  <si>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</si>
  <si>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</si>
  <si>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</si>
  <si>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</si>
  <si>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</si>
  <si>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</si>
  <si>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</si>
  <si>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</si>
  <si>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</si>
  <si>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</si>
  <si>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</si>
  <si>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</si>
  <si>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</si>
  <si>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</si>
  <si>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</si>
  <si>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</si>
  <si>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</si>
  <si>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</si>
  <si>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</si>
  <si>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</si>
  <si>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</si>
  <si>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</si>
  <si>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</si>
  <si>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</si>
  <si>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</si>
  <si>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</si>
  <si>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</si>
  <si>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</si>
  <si>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</si>
  <si>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</si>
  <si>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</si>
  <si>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</si>
  <si>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</si>
  <si>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</si>
  <si>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</si>
  <si>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</si>
  <si>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</si>
  <si>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</si>
  <si>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</si>
  <si>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</si>
  <si>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</si>
  <si>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</si>
  <si>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</si>
  <si>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</si>
  <si>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</si>
  <si>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</si>
  <si>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</si>
  <si>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</si>
  <si>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</si>
  <si>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</si>
  <si>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</si>
  <si>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</si>
  <si>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</si>
  <si>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</si>
  <si>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</si>
  <si>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</si>
  <si>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</si>
  <si>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</si>
  <si>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</si>
  <si>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</si>
  <si>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</si>
  <si>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</si>
  <si>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</si>
  <si>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</si>
  <si>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</si>
  <si>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</si>
  <si>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</si>
  <si>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</si>
  <si>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</si>
  <si>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</si>
  <si>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</si>
  <si>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</si>
  <si>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</si>
  <si>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</si>
  <si>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</si>
  <si>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</si>
  <si>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</si>
  <si>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</si>
  <si>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</si>
  <si>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</si>
  <si>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</si>
  <si>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</si>
  <si>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</si>
  <si>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</si>
  <si>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</si>
  <si>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</si>
  <si>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</si>
  <si>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</si>
  <si>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</si>
  <si>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</si>
  <si>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</si>
  <si>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</si>
  <si>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</si>
  <si>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</si>
  <si>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</si>
  <si>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</si>
  <si>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</si>
  <si>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</si>
  <si>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</si>
  <si>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</si>
  <si>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</si>
  <si>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</si>
  <si>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</si>
  <si>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</si>
  <si>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</si>
  <si>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</si>
  <si>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</si>
  <si>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</si>
  <si>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</si>
  <si>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</si>
  <si>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</si>
  <si>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</si>
  <si>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</si>
  <si>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</si>
  <si>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</si>
  <si>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</si>
  <si>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</si>
  <si>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</si>
  <si>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</si>
  <si>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</si>
  <si>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</si>
  <si>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</si>
  <si>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</si>
  <si>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</si>
  <si>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</si>
  <si>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</si>
  <si>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</si>
  <si>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</si>
  <si>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</si>
  <si>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</si>
  <si>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</si>
  <si>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</si>
  <si>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</si>
  <si>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</si>
  <si>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</si>
  <si>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</si>
  <si>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</si>
  <si>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</si>
  <si>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</si>
  <si>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</si>
  <si>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</si>
  <si>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</si>
  <si>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</si>
  <si>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</si>
  <si>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</si>
  <si>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</si>
  <si>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</si>
  <si>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</si>
  <si>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</si>
  <si>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</si>
  <si>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</si>
  <si>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</si>
  <si>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</si>
  <si>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</si>
  <si>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</si>
  <si>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</si>
  <si>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</si>
  <si>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</si>
  <si>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</si>
  <si>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</si>
  <si>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</si>
  <si>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</si>
  <si>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</si>
  <si>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</si>
  <si>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</si>
  <si>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</si>
  <si>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</si>
  <si>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</si>
  <si>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</si>
  <si>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</si>
  <si>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</si>
  <si>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</si>
  <si>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</si>
  <si>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</si>
  <si>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</si>
  <si>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</si>
  <si>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</si>
  <si>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</si>
  <si>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</si>
  <si>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</si>
  <si>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</si>
  <si>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</si>
  <si>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</si>
  <si>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</si>
  <si>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</si>
  <si>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</si>
  <si>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</si>
  <si>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</si>
  <si>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</si>
  <si>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</si>
  <si>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</si>
  <si>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</si>
  <si>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</si>
  <si>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</si>
  <si>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</si>
  <si>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</si>
  <si>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</si>
  <si>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</si>
  <si>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</si>
  <si>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</si>
  <si>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</si>
  <si>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</si>
  <si>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</si>
  <si>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</si>
  <si>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</si>
  <si>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</si>
  <si>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</si>
  <si>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</si>
  <si>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</si>
  <si>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</si>
  <si>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</si>
  <si>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</si>
  <si>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</si>
  <si>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</si>
  <si>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</si>
  <si>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</si>
  <si>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</si>
  <si>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</si>
  <si>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</si>
  <si>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</si>
  <si>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</si>
  <si>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</si>
  <si>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</si>
  <si>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</si>
  <si>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</si>
  <si>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</si>
  <si>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</si>
  <si>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</si>
  <si>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</si>
  <si>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</si>
  <si>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</si>
  <si>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</si>
  <si>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</si>
  <si>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</si>
  <si>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</si>
  <si>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</si>
  <si>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</si>
  <si>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</si>
  <si>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</si>
  <si>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</si>
  <si>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</si>
  <si>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</si>
  <si>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</si>
  <si>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</si>
  <si>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</si>
  <si>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</si>
  <si>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</si>
  <si>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</si>
  <si>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</si>
  <si>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</si>
  <si>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</si>
  <si>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</si>
  <si>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</si>
  <si>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</si>
  <si>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</si>
  <si>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</si>
  <si>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</si>
  <si>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</si>
  <si>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</si>
  <si>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</si>
  <si>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</si>
  <si>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</si>
  <si>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</si>
  <si>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</si>
  <si>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</si>
  <si>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</si>
  <si>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</si>
  <si>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</si>
  <si>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</si>
  <si>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</si>
  <si>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</si>
  <si>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</si>
  <si>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</si>
  <si>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</si>
  <si>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</si>
  <si>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</si>
  <si>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</si>
  <si>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</si>
  <si>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</si>
  <si>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</si>
  <si>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</si>
  <si>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</si>
  <si>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</si>
  <si>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</si>
  <si>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</si>
  <si>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</si>
  <si>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</si>
  <si>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</si>
  <si>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</si>
  <si>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</si>
  <si>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</si>
  <si>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</si>
  <si>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</si>
  <si>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</si>
  <si>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</si>
  <si>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</si>
  <si>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</si>
  <si>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</si>
  <si>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</si>
  <si>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</si>
  <si>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</si>
  <si>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</si>
  <si>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</si>
  <si>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</si>
  <si>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</si>
  <si>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</si>
  <si>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</si>
  <si>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</si>
  <si>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</si>
  <si>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</si>
  <si>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</si>
  <si>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</si>
  <si>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</si>
  <si>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</si>
  <si>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</si>
  <si>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</si>
  <si>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</si>
  <si>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</si>
  <si>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</si>
  <si>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</si>
  <si>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</si>
  <si>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</si>
  <si>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</si>
  <si>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</si>
  <si>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</si>
  <si>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</si>
  <si>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</si>
  <si>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</si>
  <si>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</si>
  <si>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</si>
  <si>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</si>
  <si>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</si>
  <si>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</si>
  <si>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</si>
  <si>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</si>
  <si>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</si>
  <si>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</si>
  <si>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</si>
  <si>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</si>
  <si>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</si>
  <si>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</si>
  <si>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</si>
  <si>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</si>
  <si>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</si>
  <si>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</si>
  <si>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</si>
  <si>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</si>
  <si>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</si>
  <si>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</si>
  <si>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</si>
  <si>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</si>
  <si>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</si>
  <si>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</si>
  <si>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</si>
  <si>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</si>
  <si>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</si>
  <si>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</si>
  <si>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</si>
  <si>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</si>
  <si>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</si>
  <si>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</si>
  <si>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</si>
  <si>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</si>
  <si>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</si>
  <si>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</si>
  <si>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</si>
  <si>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</si>
  <si>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</si>
  <si>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</si>
  <si>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</si>
  <si>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</si>
  <si>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</si>
  <si>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</si>
  <si>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</si>
  <si>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</si>
  <si>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</si>
  <si>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</si>
  <si>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</si>
  <si>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</si>
  <si>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</si>
  <si>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</si>
  <si>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</si>
  <si>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</si>
  <si>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</si>
  <si>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</si>
  <si>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</si>
  <si>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</si>
  <si>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</si>
  <si>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</si>
  <si>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</si>
  <si>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</si>
  <si>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</si>
  <si>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</si>
  <si>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</si>
  <si>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</si>
  <si>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</si>
  <si>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</si>
  <si>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</si>
  <si>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</si>
  <si>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</si>
  <si>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</si>
  <si>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</si>
  <si>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</si>
  <si>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</si>
  <si>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</si>
  <si>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</si>
  <si>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</si>
  <si>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</si>
  <si>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</si>
  <si>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</si>
  <si>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</si>
  <si>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</si>
  <si>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</si>
  <si>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</si>
  <si>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</si>
  <si>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</si>
  <si>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</si>
  <si>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</si>
  <si>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</si>
  <si>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</si>
  <si>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</si>
  <si>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</si>
  <si>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</si>
  <si>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</si>
  <si>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</si>
  <si>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</si>
  <si>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</si>
  <si>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</si>
  <si>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</si>
  <si>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</si>
  <si>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</si>
  <si>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</si>
  <si>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</si>
  <si>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</si>
  <si>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</si>
  <si>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</si>
  <si>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</si>
  <si>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</si>
  <si>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</si>
  <si>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</si>
  <si>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</si>
  <si>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</si>
  <si>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</si>
  <si>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</si>
  <si>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</si>
  <si>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</si>
  <si>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</si>
  <si>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</si>
  <si>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</si>
  <si>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</si>
  <si>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</si>
  <si>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</si>
  <si>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</si>
  <si>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</si>
  <si>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</si>
  <si>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</si>
  <si>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</si>
  <si>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</si>
  <si>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</si>
  <si>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</si>
  <si>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</si>
  <si>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</si>
  <si>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</si>
  <si>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</si>
  <si>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</si>
  <si>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</si>
  <si>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</si>
  <si>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</si>
  <si>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</si>
  <si>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</si>
  <si>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</si>
  <si>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</si>
  <si>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</si>
  <si>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</si>
  <si>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</si>
  <si>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</si>
  <si>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</si>
  <si>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</si>
  <si>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</si>
  <si>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</si>
  <si>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</si>
  <si>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</si>
  <si>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</si>
  <si>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</si>
  <si>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</si>
  <si>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</si>
  <si>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</si>
  <si>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</si>
  <si>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</si>
  <si>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</si>
  <si>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</si>
  <si>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</si>
  <si>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</si>
  <si>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</si>
  <si>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</si>
  <si>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</si>
  <si>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</si>
  <si>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</si>
  <si>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</si>
  <si>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</si>
  <si>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</si>
  <si>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</si>
  <si>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</si>
  <si>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</si>
  <si>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</si>
  <si>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</si>
  <si>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</si>
  <si>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</si>
  <si>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</si>
  <si>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</si>
  <si>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</si>
  <si>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</si>
  <si>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</si>
  <si>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</si>
  <si>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</si>
  <si>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</si>
  <si>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</si>
  <si>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</si>
  <si>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</si>
  <si>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</si>
  <si>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</si>
  <si>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</si>
  <si>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</si>
  <si>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</si>
  <si>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</si>
  <si>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</si>
  <si>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</si>
  <si>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</si>
  <si>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</si>
  <si>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</si>
  <si>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</si>
  <si>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</si>
  <si>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</si>
  <si>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</si>
  <si>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</si>
  <si>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</si>
  <si>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</si>
  <si>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</si>
  <si>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</si>
  <si>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</si>
  <si>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</si>
  <si>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</si>
  <si>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</si>
  <si>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</si>
  <si>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</si>
  <si>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</si>
  <si>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</si>
  <si>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</si>
  <si>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</si>
  <si>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</si>
  <si>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</si>
  <si>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</si>
  <si>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</si>
  <si>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</si>
  <si>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</si>
  <si>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</si>
  <si>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</si>
  <si>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</si>
  <si>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</si>
  <si>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</si>
  <si>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</si>
  <si>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</si>
  <si>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</si>
  <si>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</si>
  <si>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</si>
  <si>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</si>
  <si>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</si>
  <si>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</si>
  <si>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</si>
  <si>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</si>
  <si>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</si>
  <si>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</si>
  <si>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</si>
  <si>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</si>
  <si>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</si>
  <si>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</si>
  <si>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</si>
  <si>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</si>
  <si>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</si>
  <si>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</si>
  <si>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</si>
  <si>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</si>
  <si>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</si>
  <si>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</si>
  <si>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</si>
  <si>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</si>
  <si>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</si>
  <si>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</si>
  <si>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</si>
  <si>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</si>
  <si>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</si>
  <si>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</si>
  <si>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</si>
  <si>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</si>
  <si>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</si>
  <si>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</si>
  <si>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</si>
  <si>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</si>
  <si>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</si>
  <si>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</si>
  <si>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</si>
  <si>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</si>
  <si>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</si>
  <si>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</si>
  <si>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</si>
  <si>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</si>
  <si>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</si>
  <si>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</si>
  <si>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</si>
  <si>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</si>
  <si>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</si>
  <si>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</si>
  <si>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</si>
  <si>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</si>
  <si>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</si>
  <si>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</si>
  <si>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</si>
  <si>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</si>
  <si>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</si>
  <si>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</si>
  <si>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</si>
  <si>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</si>
  <si>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</si>
  <si>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</si>
  <si>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</si>
  <si>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</si>
  <si>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</si>
  <si>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</si>
  <si>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</si>
  <si>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</si>
  <si>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</si>
  <si>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</si>
  <si>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</si>
  <si>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</si>
  <si>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</si>
  <si>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</si>
  <si>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</si>
  <si>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</si>
  <si>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</si>
  <si>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</si>
  <si>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</si>
  <si>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</si>
  <si>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</si>
  <si>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</si>
  <si>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</si>
  <si>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</si>
  <si>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</si>
  <si>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</si>
  <si>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</si>
  <si>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</si>
  <si>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</si>
  <si>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</si>
  <si>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</si>
  <si>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</si>
  <si>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</si>
  <si>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</si>
  <si>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</si>
  <si>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</si>
  <si>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</si>
  <si>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</si>
  <si>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</si>
  <si>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</si>
  <si>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</si>
  <si>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</si>
  <si>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</si>
  <si>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</si>
  <si>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</si>
  <si>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</si>
  <si>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</si>
  <si>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</si>
  <si>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</si>
  <si>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</si>
  <si>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</si>
  <si>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</si>
  <si>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</si>
  <si>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</si>
  <si>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</si>
  <si>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</si>
  <si>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</si>
  <si>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</si>
  <si>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</si>
  <si>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</si>
  <si>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</si>
  <si>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</si>
  <si>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</si>
  <si>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</si>
  <si>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</si>
  <si>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</si>
  <si>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</si>
  <si>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</si>
  <si>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</si>
  <si>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</si>
  <si>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</si>
  <si>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</si>
  <si>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</si>
  <si>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</si>
  <si>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</si>
  <si>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</si>
  <si>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</si>
  <si>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</si>
  <si>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</si>
  <si>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</si>
  <si>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</si>
  <si>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</si>
  <si>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</si>
  <si>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</si>
  <si>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</si>
  <si>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</si>
  <si>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</si>
  <si>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</si>
  <si>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</si>
  <si>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</si>
  <si>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</si>
  <si>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</si>
  <si>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</si>
  <si>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</si>
  <si>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</si>
  <si>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</si>
  <si>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</si>
  <si>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</si>
  <si>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</si>
  <si>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</si>
  <si>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</si>
  <si>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</si>
  <si>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</si>
  <si>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</si>
  <si>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</si>
  <si>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</si>
  <si>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</si>
  <si>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</si>
  <si>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</si>
  <si>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</si>
  <si>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</si>
  <si>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</si>
  <si>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</si>
  <si>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</si>
  <si>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</si>
  <si>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</si>
  <si>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</si>
  <si>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</si>
  <si>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</si>
  <si>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</si>
  <si>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</si>
  <si>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</si>
  <si>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</si>
  <si>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</si>
  <si>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</si>
  <si>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</si>
  <si>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</si>
  <si>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</si>
  <si>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</si>
  <si>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</si>
  <si>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</si>
  <si>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</si>
  <si>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</si>
  <si>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</si>
  <si>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</si>
  <si>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</si>
  <si>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</si>
  <si>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</si>
  <si>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</si>
  <si>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</si>
  <si>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</si>
  <si>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</si>
  <si>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</si>
  <si>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</si>
  <si>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</si>
  <si>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</si>
  <si>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</si>
  <si>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</si>
  <si>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</si>
  <si>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</si>
  <si>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</si>
  <si>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</si>
  <si>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</si>
  <si>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</si>
  <si>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</si>
  <si>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</si>
  <si>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</si>
  <si>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</si>
  <si>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</si>
  <si>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</si>
  <si>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</si>
  <si>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</si>
  <si>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</si>
  <si>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</si>
  <si>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</si>
  <si>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</si>
  <si>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</si>
  <si>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</si>
  <si>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</si>
  <si>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</si>
  <si>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</si>
  <si>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</si>
  <si>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</si>
  <si>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</si>
  <si>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</si>
  <si>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</si>
  <si>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</si>
  <si>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</si>
  <si>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</si>
  <si>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</si>
  <si>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</si>
  <si>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</si>
  <si>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</si>
  <si>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</si>
  <si>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</si>
  <si>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</si>
  <si>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</si>
  <si>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</si>
  <si>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</si>
  <si>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</si>
  <si>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</si>
  <si>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</si>
  <si>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</si>
  <si>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</si>
  <si>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</si>
  <si>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</si>
  <si>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</si>
  <si>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</si>
  <si>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</si>
  <si>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</si>
  <si>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</si>
  <si>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</si>
  <si>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</si>
  <si>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</si>
  <si>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</si>
  <si>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</si>
  <si>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</si>
  <si>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</si>
  <si>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</si>
  <si>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</si>
  <si>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</si>
  <si>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</si>
  <si>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</si>
  <si>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</si>
  <si>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</si>
  <si>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</si>
  <si>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</si>
  <si>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</si>
  <si>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</si>
  <si>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</si>
  <si>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</si>
  <si>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</si>
  <si>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</si>
  <si>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</si>
  <si>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</si>
  <si>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</si>
  <si>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</si>
  <si>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</si>
  <si>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</si>
  <si>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</si>
  <si>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</si>
  <si>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</si>
  <si>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</si>
  <si>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</si>
  <si>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</si>
  <si>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</si>
  <si>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</si>
  <si>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</si>
  <si>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</si>
  <si>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</si>
  <si>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</si>
  <si>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</si>
  <si>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</si>
  <si>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</si>
  <si>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</si>
  <si>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</si>
  <si>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</si>
  <si>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</si>
  <si>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</si>
  <si>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</si>
  <si>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</si>
  <si>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</si>
  <si>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</si>
  <si>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</si>
  <si>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</si>
  <si>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</si>
  <si>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</si>
  <si>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</si>
  <si>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</si>
  <si>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</si>
  <si>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</si>
  <si>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</si>
  <si>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</si>
  <si>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</si>
  <si>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</si>
  <si>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</si>
  <si>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</si>
  <si>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</si>
  <si>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</si>
  <si>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</si>
  <si>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</si>
  <si>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</si>
  <si>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</si>
  <si>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</si>
  <si>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</si>
  <si>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</si>
  <si>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</si>
  <si>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</si>
  <si>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</si>
  <si>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</si>
  <si>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</si>
  <si>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</si>
  <si>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</si>
  <si>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</si>
  <si>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</si>
  <si>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</si>
  <si>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</si>
  <si>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</si>
  <si>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</si>
  <si>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</si>
  <si>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</si>
  <si>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</si>
  <si>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</si>
  <si>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</si>
  <si>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</si>
  <si>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</si>
  <si>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</si>
  <si>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</si>
  <si>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</si>
  <si>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</si>
  <si>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</si>
  <si>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</si>
  <si>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</si>
  <si>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</si>
  <si>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</si>
  <si>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</si>
  <si>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</si>
  <si>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</si>
  <si>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</si>
  <si>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</si>
  <si>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</si>
  <si>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</si>
  <si>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</si>
  <si>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</si>
  <si>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</si>
  <si>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</si>
  <si>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</si>
  <si>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</si>
  <si>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</si>
  <si>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</si>
  <si>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</si>
  <si>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</si>
  <si>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</si>
  <si>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</si>
  <si>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</si>
  <si>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</si>
  <si>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</si>
  <si>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</si>
  <si>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</si>
  <si>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</si>
  <si>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</si>
  <si>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</si>
  <si>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</si>
  <si>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</si>
  <si>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</si>
  <si>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</si>
  <si>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</si>
  <si>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</si>
  <si>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</si>
  <si>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</si>
  <si>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</si>
  <si>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</si>
  <si>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</si>
  <si>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</si>
  <si>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</si>
  <si>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</si>
  <si>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</si>
  <si>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</si>
  <si>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</si>
  <si>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</si>
  <si>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</si>
  <si>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</si>
  <si>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</si>
  <si>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</si>
  <si>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</si>
  <si>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</si>
  <si>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</si>
  <si>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</si>
  <si>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</si>
  <si>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</si>
  <si>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</si>
  <si>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</si>
  <si>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</si>
  <si>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</si>
  <si>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</si>
  <si>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</si>
  <si>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</si>
  <si>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</si>
  <si>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</si>
  <si>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</si>
  <si>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</si>
  <si>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</si>
  <si>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</si>
  <si>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</si>
  <si>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</si>
  <si>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</si>
  <si>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</si>
  <si>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</si>
  <si>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</si>
  <si>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</si>
  <si>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</si>
  <si>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</si>
  <si>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</si>
  <si>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</si>
  <si>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</si>
  <si>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</si>
  <si>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</si>
  <si>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</si>
  <si>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</si>
  <si>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</si>
  <si>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</si>
  <si>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</si>
  <si>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</si>
  <si>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</si>
  <si>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</si>
  <si>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</si>
  <si>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</si>
  <si>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</si>
  <si>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</si>
  <si>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</si>
  <si>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</si>
  <si>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</si>
  <si>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</si>
  <si>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</si>
  <si>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</si>
  <si>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</si>
  <si>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</si>
  <si>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</si>
  <si>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</si>
  <si>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</si>
  <si>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</si>
  <si>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</si>
  <si>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</si>
  <si>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</si>
  <si>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</si>
  <si>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</si>
  <si>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</si>
  <si>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</si>
  <si>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</si>
  <si>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</si>
  <si>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</si>
  <si>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</si>
  <si>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</si>
  <si>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</si>
  <si>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</si>
  <si>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</si>
  <si>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</si>
  <si>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</si>
  <si>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</si>
  <si>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</si>
  <si>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</si>
  <si>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</si>
  <si>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</si>
  <si>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</si>
  <si>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</si>
  <si>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</si>
  <si>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</si>
  <si>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</si>
  <si>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</si>
  <si>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</si>
  <si>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</si>
  <si>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</si>
  <si>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</si>
  <si>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</si>
  <si>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</si>
  <si>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</si>
  <si>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</si>
  <si>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</si>
  <si>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</si>
  <si>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</si>
  <si>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</si>
  <si>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</si>
  <si>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</si>
  <si>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</si>
  <si>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</si>
  <si>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</si>
  <si>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</si>
  <si>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</si>
  <si>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</si>
  <si>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</si>
  <si>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</si>
  <si>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</si>
  <si>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</si>
  <si>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</si>
  <si>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</si>
  <si>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</si>
  <si>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</si>
  <si>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</si>
  <si>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</si>
  <si>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</si>
  <si>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</si>
  <si>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</si>
  <si>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</si>
  <si>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</si>
  <si>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</si>
  <si>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</si>
  <si>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</si>
  <si>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</si>
  <si>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</si>
  <si>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</si>
  <si>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</si>
  <si>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</si>
  <si>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</si>
  <si>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</si>
  <si>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</si>
  <si>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</si>
  <si>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</si>
  <si>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</si>
  <si>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</si>
  <si>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</si>
  <si>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</si>
  <si>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</si>
  <si>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</si>
  <si>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</si>
  <si>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</si>
  <si>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</si>
  <si>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</si>
  <si>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</si>
  <si>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</si>
  <si>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</si>
  <si>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</si>
  <si>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</si>
  <si>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</si>
  <si>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</si>
  <si>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</si>
  <si>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</si>
  <si>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</si>
  <si>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</si>
  <si>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</si>
  <si>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</si>
  <si>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</si>
  <si>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</si>
  <si>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</si>
  <si>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</si>
  <si>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</si>
  <si>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</si>
  <si>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</si>
  <si>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</si>
  <si>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</si>
  <si>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</si>
  <si>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</si>
  <si>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</si>
  <si>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</si>
  <si>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</si>
  <si>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</si>
  <si>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</si>
  <si>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</si>
  <si>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</si>
  <si>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</si>
  <si>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</si>
  <si>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</si>
  <si>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</si>
  <si>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</si>
  <si>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</si>
  <si>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</si>
  <si>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</si>
  <si>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</si>
  <si>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</si>
  <si>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</si>
  <si>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</si>
  <si>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</si>
  <si>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</si>
  <si>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</si>
  <si>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</si>
  <si>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</si>
  <si>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</si>
  <si>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</si>
  <si>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</si>
  <si>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</si>
  <si>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</si>
  <si>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</si>
  <si>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</si>
  <si>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</si>
  <si>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</si>
  <si>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</si>
  <si>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</si>
  <si>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</si>
  <si>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</si>
  <si>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</si>
  <si>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</si>
  <si>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</si>
  <si>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</si>
  <si>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</si>
  <si>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</si>
  <si>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</si>
  <si>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</si>
  <si>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</si>
  <si>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</si>
  <si>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</si>
  <si>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</si>
  <si>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</si>
  <si>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</si>
  <si>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</si>
  <si>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</si>
  <si>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</si>
  <si>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</si>
  <si>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</si>
  <si>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</si>
  <si>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</si>
  <si>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</si>
  <si>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</si>
  <si>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</si>
  <si>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</si>
  <si>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</si>
  <si>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</si>
  <si>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</si>
  <si>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</si>
  <si>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</si>
  <si>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</si>
  <si>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</si>
  <si>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</si>
  <si>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</si>
  <si>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</si>
  <si>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</si>
  <si>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</si>
  <si>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</si>
  <si>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</si>
  <si>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</si>
  <si>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</si>
  <si>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</si>
  <si>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</si>
  <si>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</si>
  <si>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</si>
  <si>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</si>
  <si>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</si>
  <si>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</si>
  <si>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</si>
  <si>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</si>
  <si>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</si>
  <si>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</si>
  <si>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</si>
  <si>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</si>
  <si>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</si>
  <si>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</si>
  <si>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</si>
  <si>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</si>
  <si>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</si>
  <si>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</si>
  <si>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</si>
  <si>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</si>
  <si>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</si>
  <si>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</si>
  <si>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</si>
  <si>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</si>
  <si>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</si>
  <si>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</si>
  <si>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</si>
  <si>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</si>
  <si>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</si>
  <si>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</si>
  <si>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</si>
  <si>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</si>
  <si>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</si>
  <si>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</si>
  <si>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</si>
  <si>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</si>
  <si>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</si>
  <si>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</si>
  <si>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</si>
  <si>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</si>
  <si>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</si>
  <si>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</si>
  <si>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</si>
  <si>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</si>
  <si>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</si>
  <si>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</si>
  <si>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</si>
  <si>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</si>
  <si>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</si>
  <si>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</si>
  <si>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</si>
  <si>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</si>
  <si>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</si>
  <si>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</si>
  <si>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</si>
  <si>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</si>
  <si>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</si>
  <si>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</si>
  <si>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</si>
  <si>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</si>
  <si>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</si>
  <si>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</si>
  <si>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</si>
  <si>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</si>
  <si>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</si>
  <si>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</si>
  <si>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</si>
  <si>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</si>
  <si>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</si>
  <si>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</si>
  <si>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</si>
  <si>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</si>
  <si>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</si>
  <si>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</si>
  <si>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</si>
  <si>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</si>
  <si>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</si>
  <si>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</si>
  <si>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</si>
  <si>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</si>
  <si>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</si>
  <si>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</si>
  <si>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</si>
  <si>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</si>
  <si>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</si>
  <si>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</si>
  <si>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</si>
  <si>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</si>
  <si>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</si>
  <si>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</si>
  <si>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</si>
  <si>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</si>
  <si>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</si>
  <si>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</si>
  <si>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</si>
  <si>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</si>
  <si>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</si>
  <si>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</si>
  <si>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</si>
  <si>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</si>
  <si>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</si>
  <si>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</si>
  <si>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</si>
  <si>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</si>
  <si>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</si>
  <si>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</si>
  <si>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</si>
  <si>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</si>
  <si>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</si>
  <si>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</si>
  <si>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</si>
  <si>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</si>
  <si>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</si>
  <si>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</si>
  <si>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</si>
  <si>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</si>
  <si>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</si>
  <si>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</si>
  <si>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</si>
  <si>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</si>
  <si>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</si>
  <si>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</si>
  <si>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</si>
  <si>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</si>
  <si>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</si>
  <si>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</si>
  <si>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</si>
  <si>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</si>
  <si>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</si>
  <si>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</si>
  <si>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</si>
  <si>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</si>
  <si>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</si>
  <si>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</si>
  <si>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</si>
  <si>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</si>
  <si>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</si>
  <si>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</si>
  <si>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</si>
  <si>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</si>
  <si>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</si>
  <si>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</si>
  <si>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</si>
  <si>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</si>
  <si>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</si>
  <si>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</si>
  <si>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</si>
  <si>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</si>
  <si>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</si>
  <si>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</si>
  <si>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</si>
  <si>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</si>
  <si>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</si>
  <si>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</si>
  <si>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</si>
  <si>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</si>
  <si>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</si>
  <si>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</si>
  <si>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</si>
  <si>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</si>
  <si>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</si>
  <si>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</si>
  <si>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</si>
  <si>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</si>
  <si>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</si>
  <si>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</si>
  <si>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</si>
  <si>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</si>
  <si>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</si>
  <si>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</si>
  <si>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</si>
  <si>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</si>
  <si>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</si>
  <si>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</si>
  <si>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</si>
  <si>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</si>
  <si>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</si>
  <si>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</si>
  <si>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</si>
  <si>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</si>
  <si>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</si>
  <si>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</si>
  <si>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</si>
  <si>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</si>
  <si>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</si>
  <si>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</si>
  <si>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</si>
  <si>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</si>
  <si>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</si>
  <si>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</si>
  <si>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</si>
  <si>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</si>
  <si>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</si>
  <si>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</si>
  <si>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</si>
  <si>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</si>
  <si>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</si>
  <si>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</si>
  <si>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</si>
  <si>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</si>
  <si>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</si>
  <si>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</si>
  <si>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</si>
  <si>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</si>
  <si>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</si>
  <si>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</si>
  <si>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</si>
  <si>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</si>
  <si>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</si>
  <si>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</si>
  <si>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</si>
  <si>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</si>
  <si>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</si>
  <si>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</si>
  <si>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</si>
  <si>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</si>
  <si>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</si>
  <si>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</si>
  <si>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</si>
  <si>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</si>
  <si>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</si>
  <si>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</si>
  <si>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</si>
  <si>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</si>
  <si>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</si>
  <si>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</si>
  <si>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</si>
  <si>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</si>
  <si>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</si>
  <si>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</si>
  <si>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</si>
  <si>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</si>
  <si>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</si>
  <si>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</si>
  <si>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</si>
  <si>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</si>
  <si>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</si>
  <si>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</si>
  <si>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</si>
  <si>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</si>
  <si>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</si>
  <si>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</si>
  <si>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</si>
  <si>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</si>
  <si>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</si>
  <si>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</si>
  <si>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</si>
  <si>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</si>
  <si>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</si>
  <si>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</si>
  <si>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</si>
  <si>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</si>
  <si>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</si>
  <si>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</si>
  <si>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</si>
  <si>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</si>
  <si>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</si>
  <si>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</si>
  <si>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</si>
  <si>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</si>
  <si>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</si>
  <si>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</si>
  <si>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</si>
  <si>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</si>
  <si>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</si>
  <si>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</si>
  <si>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</si>
  <si>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</si>
  <si>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</si>
  <si>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</si>
  <si>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</si>
  <si>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</si>
  <si>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</si>
  <si>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</si>
  <si>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</si>
  <si>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</si>
  <si>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</si>
  <si>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</si>
  <si>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</si>
  <si>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</si>
  <si>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</si>
  <si>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</si>
  <si>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</si>
  <si>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</si>
  <si>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</si>
  <si>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</si>
  <si>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</si>
  <si>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</si>
  <si>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</si>
  <si>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</si>
  <si>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</si>
  <si>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</si>
  <si>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</si>
  <si>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</si>
  <si>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</si>
  <si>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</si>
  <si>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</si>
  <si>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</si>
  <si>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</si>
  <si>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</si>
  <si>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</si>
  <si>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</si>
  <si>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</si>
  <si>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</si>
  <si>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</si>
  <si>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</si>
  <si>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</si>
  <si>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</si>
  <si>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</si>
  <si>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</si>
  <si>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</si>
  <si>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</si>
  <si>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</si>
  <si>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</si>
  <si>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</si>
  <si>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</si>
  <si>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</si>
  <si>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</si>
  <si>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</si>
  <si>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</si>
  <si>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</si>
  <si>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</si>
  <si>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</si>
  <si>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</si>
  <si>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</si>
  <si>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</si>
  <si>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</si>
  <si>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</si>
  <si>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</si>
  <si>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</si>
  <si>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</si>
  <si>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</si>
  <si>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</si>
  <si>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</si>
  <si>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</si>
  <si>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</si>
  <si>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</si>
  <si>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</si>
  <si>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</si>
  <si>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</si>
  <si>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</si>
  <si>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</si>
  <si>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</si>
  <si>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</si>
  <si>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</si>
  <si>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</si>
  <si>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</si>
  <si>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</si>
  <si>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</si>
  <si>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</si>
  <si>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</si>
  <si>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</si>
  <si>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</si>
  <si>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</si>
  <si>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</si>
  <si>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</si>
  <si>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</si>
  <si>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</si>
  <si>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</si>
  <si>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</si>
  <si>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</si>
  <si>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</si>
  <si>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</si>
  <si>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</si>
  <si>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</si>
  <si>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</si>
  <si>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</si>
  <si>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</si>
  <si>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</si>
  <si>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</si>
  <si>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</si>
  <si>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</si>
  <si>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</si>
  <si>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</si>
  <si>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</si>
  <si>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</si>
  <si>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</si>
  <si>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</si>
  <si>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</si>
  <si>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</si>
  <si>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</si>
  <si>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</si>
  <si>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</si>
  <si>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</si>
  <si>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</si>
  <si>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</si>
  <si>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</si>
  <si>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</si>
  <si>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</si>
  <si>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</si>
  <si>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</si>
  <si>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</si>
  <si>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</si>
  <si>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</si>
  <si>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</si>
  <si>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</si>
  <si>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</si>
  <si>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</si>
  <si>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</si>
  <si>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</si>
  <si>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</si>
  <si>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</si>
  <si>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</si>
  <si>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</si>
  <si>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</si>
  <si>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</si>
  <si>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</si>
  <si>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</si>
  <si>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</si>
  <si>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</si>
  <si>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</si>
  <si>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</si>
  <si>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</si>
  <si>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</si>
  <si>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</si>
  <si>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</si>
  <si>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</si>
  <si>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</si>
  <si>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</si>
  <si>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</si>
  <si>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</si>
  <si>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</si>
  <si>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</si>
  <si>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</si>
  <si>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</si>
  <si>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</si>
  <si>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</si>
  <si>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</si>
  <si>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</si>
  <si>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</si>
  <si>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</si>
  <si>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</si>
  <si>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</si>
  <si>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</si>
  <si>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</si>
  <si>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</si>
  <si>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</si>
  <si>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</si>
  <si>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</si>
  <si>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</si>
  <si>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</si>
  <si>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</si>
  <si>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</si>
  <si>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</si>
  <si>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</si>
  <si>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</si>
  <si>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</si>
  <si>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</si>
  <si>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</si>
  <si>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</si>
  <si>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</si>
  <si>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</si>
  <si>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</si>
  <si>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</si>
  <si>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</si>
  <si>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</si>
  <si>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</si>
  <si>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</si>
  <si>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</si>
  <si>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</si>
  <si>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</si>
  <si>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</si>
  <si>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</si>
  <si>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</si>
  <si>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</si>
  <si>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</si>
  <si>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</si>
  <si>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</si>
  <si>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</si>
  <si>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</si>
  <si>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</si>
  <si>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</si>
  <si>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</si>
  <si>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</si>
  <si>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</si>
  <si>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</si>
  <si>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</si>
  <si>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</si>
  <si>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</si>
  <si>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</si>
  <si>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</si>
  <si>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</si>
  <si>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</si>
  <si>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</si>
  <si>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</si>
  <si>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</si>
  <si>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</si>
  <si>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</si>
  <si>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</si>
  <si>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</si>
  <si>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</si>
  <si>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</si>
  <si>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</si>
  <si>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</si>
  <si>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</si>
  <si>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</si>
  <si>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</si>
  <si>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</si>
  <si>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</si>
  <si>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</si>
  <si>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</si>
  <si>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</si>
  <si>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</si>
  <si>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</si>
  <si>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</si>
  <si>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</si>
  <si>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</si>
  <si>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</si>
  <si>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</si>
  <si>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</si>
  <si>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</si>
  <si>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</si>
  <si>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</si>
  <si>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</si>
  <si>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</si>
  <si>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</si>
  <si>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</si>
  <si>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</si>
  <si>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</si>
  <si>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</si>
  <si>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</si>
  <si>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</si>
  <si>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</si>
  <si>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</si>
  <si>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</si>
  <si>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</si>
  <si>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</si>
  <si>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</si>
  <si>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</si>
  <si>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</si>
  <si>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</si>
  <si>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</si>
  <si>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</si>
  <si>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</si>
  <si>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</si>
  <si>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</si>
  <si>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</si>
  <si>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</si>
  <si>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</si>
  <si>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</si>
  <si>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</si>
  <si>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</si>
  <si>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</si>
  <si>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</si>
  <si>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</si>
  <si>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</si>
  <si>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</si>
  <si>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</si>
  <si>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</si>
  <si>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</si>
  <si>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</si>
  <si>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</si>
  <si>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</si>
  <si>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</si>
  <si>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</si>
  <si>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</si>
  <si>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</si>
  <si>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</si>
  <si>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</si>
  <si>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</si>
  <si>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</si>
  <si>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</si>
  <si>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</si>
  <si>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</si>
  <si>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</si>
  <si>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</si>
  <si>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</si>
  <si>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</si>
  <si>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</si>
  <si>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</si>
  <si>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</si>
  <si>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</si>
  <si>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</si>
  <si>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</si>
  <si>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</si>
  <si>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</si>
  <si>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</si>
  <si>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</si>
  <si>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</si>
  <si>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</si>
  <si>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</si>
  <si>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</si>
  <si>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</si>
  <si>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</si>
  <si>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</si>
  <si>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</si>
  <si>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</si>
  <si>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</si>
  <si>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</si>
  <si>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</si>
  <si>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</si>
  <si>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</si>
  <si>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</si>
  <si>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</si>
  <si>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</si>
  <si>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</si>
  <si>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</si>
  <si>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</si>
  <si>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</si>
  <si>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</si>
  <si>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</si>
  <si>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</si>
  <si>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</si>
  <si>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</si>
  <si>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</si>
  <si>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</si>
  <si>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</si>
  <si>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</si>
  <si>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</si>
  <si>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</si>
  <si>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</si>
  <si>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</si>
  <si>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</si>
  <si>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</si>
  <si>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</si>
  <si>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</si>
  <si>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</si>
  <si>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</si>
  <si>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</si>
  <si>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</si>
  <si>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</si>
  <si>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</si>
  <si>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</si>
  <si>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</si>
  <si>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</si>
  <si>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</si>
  <si>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</si>
  <si>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</si>
  <si>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</si>
  <si>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</si>
  <si>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</si>
  <si>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</si>
  <si>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</si>
  <si>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</si>
  <si>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</si>
  <si>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</si>
  <si>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</si>
  <si>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</si>
  <si>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</si>
  <si>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</si>
  <si>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</si>
  <si>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</si>
  <si>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</si>
  <si>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</si>
  <si>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</si>
  <si>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</si>
  <si>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</si>
  <si>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</si>
  <si>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</si>
  <si>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</si>
  <si>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</si>
  <si>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</si>
  <si>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</si>
  <si>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</si>
  <si>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</si>
  <si>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</si>
  <si>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</si>
  <si>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</si>
  <si>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</si>
  <si>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</si>
  <si>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</si>
  <si>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</si>
  <si>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</si>
  <si>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</si>
  <si>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</si>
  <si>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</si>
  <si>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</si>
  <si>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</si>
  <si>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</si>
  <si>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</si>
  <si>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</si>
  <si>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</si>
  <si>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</si>
  <si>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</si>
  <si>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</si>
  <si>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</si>
  <si>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</si>
  <si>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</si>
  <si>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</si>
  <si>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</si>
  <si>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</si>
  <si>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</si>
  <si>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</si>
  <si>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</si>
  <si>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</si>
  <si>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</si>
  <si>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</si>
  <si>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</si>
  <si>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</si>
  <si>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</si>
  <si>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</si>
  <si>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</si>
  <si>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</si>
  <si>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</si>
  <si>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</si>
  <si>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</si>
  <si>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</si>
  <si>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</si>
  <si>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</si>
  <si>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</si>
  <si>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</si>
  <si>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</si>
  <si>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</si>
  <si>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</si>
  <si>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</si>
  <si>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</si>
  <si>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</si>
  <si>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</si>
  <si>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</si>
  <si>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</si>
  <si>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</si>
  <si>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</si>
  <si>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</si>
  <si>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</si>
  <si>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</si>
  <si>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</si>
  <si>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</si>
  <si>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</si>
  <si>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</si>
  <si>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</si>
  <si>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</si>
  <si>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</si>
  <si>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</si>
  <si>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</si>
  <si>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</si>
  <si>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</si>
  <si>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</si>
  <si>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</si>
  <si>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</si>
  <si>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</si>
  <si>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</si>
  <si>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</si>
  <si>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</si>
  <si>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</si>
  <si>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</si>
  <si>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</si>
  <si>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</si>
  <si>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</si>
  <si>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</si>
  <si>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</si>
  <si>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</si>
  <si>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</si>
  <si>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</si>
  <si>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</si>
  <si>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</si>
  <si>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</si>
  <si>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</si>
  <si>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</si>
  <si>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</si>
  <si>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</si>
  <si>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</si>
  <si>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</si>
  <si>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</si>
  <si>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</si>
  <si>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</si>
  <si>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</si>
  <si>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</si>
  <si>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</si>
  <si>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</si>
  <si>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</si>
  <si>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</si>
  <si>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</si>
  <si>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</si>
  <si>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</si>
  <si>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</si>
  <si>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</si>
  <si>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</si>
  <si>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</si>
  <si>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</si>
  <si>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</si>
  <si>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</si>
  <si>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</si>
  <si>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</si>
  <si>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</si>
  <si>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</si>
  <si>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</si>
  <si>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</si>
  <si>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</si>
  <si>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</si>
  <si>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</si>
  <si>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</si>
  <si>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</si>
  <si>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</si>
  <si>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</si>
  <si>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</si>
  <si>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</si>
  <si>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</si>
  <si>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</si>
  <si>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</si>
  <si>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</si>
  <si>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</si>
  <si>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</si>
  <si>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</si>
  <si>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</si>
  <si>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</si>
  <si>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</si>
  <si>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</si>
  <si>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</si>
  <si>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</si>
  <si>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</si>
  <si>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</si>
  <si>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</si>
  <si>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</si>
  <si>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</si>
  <si>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</si>
  <si>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</si>
  <si>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</si>
  <si>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</si>
  <si>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</si>
  <si>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</si>
  <si>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</si>
  <si>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</si>
  <si>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</si>
  <si>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</si>
  <si>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</si>
  <si>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</si>
  <si>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</si>
  <si>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</si>
  <si>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</si>
  <si>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</si>
  <si>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</si>
  <si>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</si>
  <si>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</si>
  <si>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</si>
  <si>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</si>
  <si>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</si>
  <si>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</si>
  <si>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</si>
  <si>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</si>
  <si>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</si>
  <si>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</si>
  <si>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</si>
  <si>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</si>
  <si>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</si>
  <si>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</si>
  <si>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</si>
  <si>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</si>
  <si>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</si>
  <si>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</si>
  <si>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</si>
  <si>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</si>
  <si>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</si>
  <si>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</si>
  <si>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</si>
  <si>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</si>
  <si>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</si>
  <si>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</si>
  <si>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</si>
  <si>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</si>
  <si>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</si>
  <si>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</si>
  <si>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</si>
  <si>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</si>
  <si>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</si>
  <si>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</si>
  <si>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</si>
  <si>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</si>
  <si>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</si>
  <si>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</si>
  <si>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</si>
  <si>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</si>
  <si>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</si>
  <si>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</si>
  <si>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</si>
  <si>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</si>
  <si>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</si>
  <si>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</si>
  <si>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</si>
  <si>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</si>
  <si>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</si>
  <si>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</si>
  <si>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</si>
  <si>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</si>
  <si>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</si>
  <si>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</si>
  <si>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</si>
  <si>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</si>
  <si>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</si>
  <si>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</si>
  <si>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</si>
  <si>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</si>
  <si>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</si>
  <si>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</si>
  <si>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</si>
  <si>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</si>
  <si>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</si>
  <si>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</si>
  <si>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</si>
  <si>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</si>
  <si>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</si>
  <si>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</si>
  <si>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</si>
  <si>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</si>
  <si>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</si>
  <si>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</si>
  <si>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</si>
  <si>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</si>
  <si>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</si>
  <si>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</si>
  <si>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</si>
  <si>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</si>
  <si>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</si>
  <si>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</si>
  <si>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</si>
  <si>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</si>
  <si>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</si>
  <si>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</si>
  <si>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</si>
  <si>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</si>
  <si>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</si>
  <si>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</si>
  <si>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</si>
  <si>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</si>
  <si>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</si>
  <si>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</si>
  <si>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</si>
  <si>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</si>
  <si>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</si>
  <si>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</si>
  <si>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</si>
  <si>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</si>
  <si>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</si>
  <si>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</si>
  <si>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</si>
  <si>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</si>
  <si>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</si>
  <si>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</si>
  <si>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</si>
  <si>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</si>
  <si>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</si>
  <si>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</si>
  <si>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</si>
  <si>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</si>
  <si>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</si>
  <si>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</si>
  <si>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</si>
  <si>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</si>
  <si>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</si>
  <si>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</si>
  <si>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</si>
  <si>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</si>
  <si>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</si>
  <si>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</si>
  <si>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</si>
  <si>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</si>
  <si>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</si>
  <si>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</si>
  <si>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</si>
  <si>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</si>
  <si>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</si>
  <si>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</si>
  <si>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</si>
  <si>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</si>
  <si>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</si>
  <si>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</si>
  <si>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</si>
  <si>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</si>
  <si>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</si>
  <si>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</si>
  <si>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</si>
  <si>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</si>
  <si>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</si>
  <si>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</si>
  <si>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</si>
  <si>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</si>
  <si>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</si>
  <si>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</si>
  <si>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</si>
  <si>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</si>
  <si>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</si>
  <si>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</si>
  <si>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</si>
  <si>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</si>
  <si>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</si>
  <si>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</si>
  <si>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</si>
  <si>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</si>
  <si>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</si>
  <si>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</si>
  <si>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</si>
  <si>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</si>
  <si>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</si>
  <si>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</si>
  <si>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</si>
  <si>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</si>
  <si>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</si>
  <si>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</si>
  <si>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</si>
  <si>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</si>
  <si>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</si>
  <si>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</si>
  <si>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</si>
  <si>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</si>
  <si>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</si>
  <si>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</si>
  <si>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</si>
  <si>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</si>
  <si>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</si>
  <si>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</si>
  <si>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</si>
  <si>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</si>
  <si>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</si>
  <si>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</si>
  <si>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</si>
  <si>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</si>
  <si>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</si>
  <si>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</si>
  <si>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</si>
  <si>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</si>
  <si>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</si>
  <si>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</si>
  <si>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</si>
  <si>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</si>
  <si>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</si>
  <si>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</si>
  <si>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</si>
  <si>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</si>
  <si>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</si>
  <si>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</si>
  <si>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</si>
  <si>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</si>
  <si>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</si>
  <si>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</si>
  <si>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</si>
  <si>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</si>
  <si>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</si>
  <si>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</si>
  <si>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</si>
  <si>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</si>
  <si>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</si>
  <si>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</si>
  <si>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</si>
  <si>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</si>
  <si>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</si>
  <si>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</si>
  <si>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</si>
  <si>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</si>
  <si>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</si>
  <si>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</si>
  <si>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</si>
  <si>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</si>
  <si>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</si>
  <si>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</si>
  <si>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</si>
  <si>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</si>
  <si>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</si>
  <si>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</si>
  <si>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</si>
  <si>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</si>
  <si>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</si>
  <si>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</si>
  <si>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</si>
  <si>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</si>
  <si>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</si>
  <si>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</si>
  <si>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</si>
  <si>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</si>
  <si>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</si>
  <si>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</si>
  <si>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</si>
  <si>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</si>
  <si>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</si>
  <si>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</si>
  <si>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</si>
  <si>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</si>
  <si>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</si>
  <si>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</si>
  <si>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</si>
  <si>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</si>
  <si>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</si>
  <si>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</si>
  <si>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</si>
  <si>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</si>
  <si>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</si>
  <si>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</si>
  <si>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</si>
  <si>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</si>
  <si>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</si>
  <si>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</si>
  <si>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</si>
  <si>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</si>
  <si>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</si>
  <si>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</si>
  <si>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</si>
  <si>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</si>
  <si>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</si>
  <si>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</si>
  <si>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</si>
  <si>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</si>
  <si>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</si>
  <si>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</si>
  <si>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</si>
  <si>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</si>
  <si>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</si>
  <si>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</si>
  <si>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</si>
  <si>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</si>
  <si>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</si>
  <si>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</si>
  <si>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</si>
  <si>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</si>
  <si>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</si>
  <si>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</si>
  <si>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</si>
  <si>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</si>
  <si>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</si>
  <si>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</si>
  <si>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</si>
  <si>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</si>
  <si>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</si>
  <si>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</si>
  <si>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</si>
  <si>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</si>
  <si>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</si>
  <si>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</si>
  <si>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</si>
  <si>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</si>
  <si>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</si>
  <si>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</si>
  <si>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</si>
  <si>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</si>
  <si>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</si>
  <si>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</si>
  <si>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</si>
  <si>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</si>
  <si>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</si>
  <si>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</si>
  <si>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</si>
  <si>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</si>
  <si>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</si>
  <si>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</si>
  <si>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</si>
  <si>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</si>
  <si>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</si>
  <si>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</si>
  <si>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</si>
  <si>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</si>
  <si>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</si>
  <si>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</si>
  <si>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</si>
  <si>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</si>
  <si>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</si>
  <si>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</si>
  <si>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</si>
  <si>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</si>
  <si>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</si>
  <si>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</si>
  <si>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</si>
  <si>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</si>
  <si>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</si>
  <si>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</si>
  <si>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</si>
  <si>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</si>
  <si>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</si>
  <si>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</si>
  <si>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</si>
  <si>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</si>
  <si>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</si>
  <si>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</si>
  <si>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</si>
  <si>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</si>
  <si>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</si>
  <si>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</si>
  <si>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</si>
  <si>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</si>
  <si>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</si>
  <si>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</si>
  <si>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</si>
  <si>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</si>
  <si>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</si>
  <si>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</si>
  <si>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</si>
  <si>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</si>
  <si>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</si>
  <si>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</si>
  <si>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</si>
  <si>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</si>
  <si>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</si>
  <si>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</si>
  <si>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</si>
  <si>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</si>
  <si>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</si>
  <si>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</si>
  <si>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</si>
  <si>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</si>
  <si>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</si>
  <si>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</si>
  <si>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</si>
  <si>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</si>
  <si>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</si>
  <si>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</si>
  <si>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</si>
  <si>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</si>
  <si>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</si>
  <si>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</si>
  <si>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</si>
  <si>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</si>
  <si>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</si>
  <si>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</si>
  <si>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</si>
  <si>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</si>
  <si>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</si>
  <si>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</si>
  <si>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</si>
  <si>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</si>
  <si>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</si>
  <si>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</si>
  <si>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</si>
  <si>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</si>
  <si>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</si>
  <si>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</si>
  <si>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</si>
  <si>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</si>
  <si>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</si>
  <si>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</si>
  <si>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</si>
  <si>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</si>
  <si>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</si>
  <si>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</si>
  <si>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</si>
  <si>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</si>
  <si>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</si>
  <si>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</si>
  <si>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</si>
  <si>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</si>
  <si>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</si>
  <si>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</si>
  <si>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</si>
  <si>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</si>
  <si>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</si>
  <si>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</si>
  <si>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</si>
  <si>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</si>
  <si>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</si>
  <si>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</si>
  <si>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</si>
  <si>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</si>
  <si>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</si>
  <si>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</si>
  <si>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</si>
  <si>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</si>
  <si>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</si>
  <si>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</si>
  <si>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</si>
  <si>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</si>
  <si>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</si>
  <si>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</si>
  <si>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</si>
  <si>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</si>
  <si>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</si>
  <si>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</si>
  <si>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</si>
  <si>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</si>
  <si>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</si>
  <si>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</si>
  <si>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</si>
  <si>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</si>
  <si>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</si>
  <si>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</si>
  <si>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</si>
  <si>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</si>
  <si>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</si>
  <si>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</si>
  <si>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</si>
  <si>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</si>
  <si>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</si>
  <si>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</si>
  <si>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</si>
  <si>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</si>
  <si>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</si>
  <si>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</si>
  <si>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</si>
  <si>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</si>
  <si>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</si>
  <si>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</si>
  <si>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</si>
  <si>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</si>
  <si>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</si>
  <si>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</si>
  <si>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</si>
  <si>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</si>
  <si>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</si>
  <si>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</si>
  <si>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</si>
  <si>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</si>
  <si>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</si>
  <si>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</si>
  <si>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</si>
  <si>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</si>
  <si>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</si>
  <si>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</si>
  <si>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</si>
  <si>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</si>
  <si>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</si>
  <si>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</si>
  <si>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</si>
  <si>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</si>
  <si>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</si>
  <si>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</si>
  <si>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</si>
  <si>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</si>
  <si>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</si>
  <si>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</si>
  <si>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</si>
  <si>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</si>
  <si>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</si>
  <si>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</si>
  <si>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</si>
  <si>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</si>
  <si>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</si>
  <si>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</si>
  <si>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</si>
  <si>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</si>
  <si>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</si>
  <si>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</si>
  <si>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</si>
  <si>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</si>
  <si>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</si>
  <si>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</si>
  <si>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</si>
  <si>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</si>
  <si>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</si>
  <si>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</si>
  <si>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</si>
  <si>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</si>
  <si>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</si>
  <si>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</si>
  <si>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</si>
  <si>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</si>
  <si>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</si>
  <si>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</si>
  <si>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</si>
  <si>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</si>
  <si>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</si>
  <si>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</si>
  <si>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</si>
  <si>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</si>
  <si>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</si>
  <si>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</si>
  <si>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</si>
  <si>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</si>
  <si>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</si>
  <si>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</si>
  <si>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</si>
  <si>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</si>
  <si>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</si>
  <si>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</si>
  <si>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</si>
  <si>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</si>
  <si>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</si>
  <si>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</si>
  <si>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</si>
  <si>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</si>
  <si>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</si>
  <si>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</si>
  <si>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</si>
  <si>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</si>
  <si>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</si>
  <si>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</si>
  <si>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</si>
  <si>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</si>
  <si>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</si>
  <si>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</si>
  <si>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</si>
  <si>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</si>
  <si>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</si>
  <si>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</si>
  <si>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</si>
  <si>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</si>
  <si>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</si>
  <si>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</si>
  <si>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</si>
  <si>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</si>
  <si>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</si>
  <si>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</si>
  <si>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</si>
  <si>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</si>
  <si>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</si>
  <si>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</si>
  <si>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</si>
  <si>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</si>
  <si>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</si>
  <si>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</si>
  <si>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</si>
  <si>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</si>
  <si>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</si>
  <si>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</si>
  <si>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</si>
  <si>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</si>
  <si>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</si>
  <si>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</si>
  <si>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</si>
  <si>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</si>
  <si>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</si>
  <si>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</si>
  <si>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</si>
  <si>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</si>
  <si>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</si>
  <si>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</si>
  <si>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</si>
  <si>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</si>
  <si>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</si>
  <si>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</si>
  <si>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</si>
  <si>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</si>
  <si>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</si>
  <si>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</si>
  <si>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</si>
  <si>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</si>
  <si>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</si>
  <si>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</si>
  <si>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</si>
  <si>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</si>
  <si>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</si>
  <si>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</si>
  <si>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</si>
  <si>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</si>
  <si>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</si>
  <si>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</si>
  <si>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</si>
  <si>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</si>
  <si>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</si>
  <si>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</si>
  <si>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</si>
  <si>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</si>
  <si>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</si>
  <si>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</si>
  <si>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</si>
  <si>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</si>
  <si>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</si>
  <si>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</si>
  <si>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</si>
  <si>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</si>
  <si>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</si>
  <si>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</si>
  <si>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</si>
  <si>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</si>
  <si>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</si>
  <si>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</si>
  <si>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</si>
  <si>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</si>
  <si>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</si>
  <si>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</si>
  <si>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</si>
  <si>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</si>
  <si>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</si>
  <si>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</si>
  <si>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</si>
  <si>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</si>
  <si>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</si>
  <si>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</si>
  <si>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</si>
  <si>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</si>
  <si>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</si>
  <si>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</si>
  <si>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</si>
  <si>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</si>
  <si>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</si>
  <si>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</si>
  <si>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</si>
  <si>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</si>
  <si>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</si>
  <si>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</si>
  <si>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</si>
  <si>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</si>
  <si>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</si>
  <si>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</si>
  <si>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</si>
  <si>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</si>
  <si>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</si>
  <si>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</si>
  <si>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</si>
  <si>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</si>
  <si>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</si>
  <si>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</si>
  <si>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</si>
  <si>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</si>
  <si>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</si>
  <si>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</si>
  <si>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</si>
  <si>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</si>
  <si>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</si>
  <si>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</si>
  <si>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</si>
  <si>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</si>
  <si>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</si>
  <si>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</si>
  <si>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</si>
  <si>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</si>
  <si>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</si>
  <si>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</si>
  <si>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</si>
  <si>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</si>
  <si>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</si>
  <si>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</si>
  <si>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</si>
  <si>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</si>
  <si>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</si>
  <si>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</si>
  <si>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</si>
  <si>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</si>
  <si>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</si>
  <si>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</si>
  <si>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</si>
  <si>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</si>
  <si>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</si>
  <si>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</si>
  <si>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</si>
  <si>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</si>
  <si>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</si>
  <si>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</si>
  <si>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</si>
  <si>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</si>
  <si>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</si>
  <si>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</si>
  <si>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</si>
  <si>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</si>
  <si>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</si>
  <si>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</si>
  <si>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</si>
  <si>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</si>
  <si>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</si>
  <si>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</si>
  <si>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</si>
  <si>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</si>
  <si>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</si>
  <si>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</si>
  <si>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</si>
  <si>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</si>
  <si>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</si>
  <si>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</si>
  <si>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</si>
  <si>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</si>
  <si>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</si>
  <si>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</si>
  <si>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</si>
  <si>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</si>
  <si>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</si>
  <si>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</si>
  <si>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</si>
  <si>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</si>
  <si>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</si>
  <si>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</si>
  <si>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</si>
  <si>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</si>
  <si>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</si>
  <si>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</si>
  <si>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</si>
  <si>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</si>
  <si>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</si>
  <si>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</si>
  <si>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</si>
  <si>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</si>
  <si>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</si>
  <si>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</si>
  <si>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</si>
  <si>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</si>
  <si>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</si>
  <si>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</si>
  <si>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</si>
  <si>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</si>
  <si>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</si>
  <si>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</si>
  <si>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</si>
  <si>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</si>
  <si>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</si>
  <si>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</si>
  <si>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</si>
  <si>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</si>
  <si>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</si>
  <si>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</si>
  <si>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</si>
  <si>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</si>
  <si>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</si>
  <si>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</si>
  <si>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</si>
  <si>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</si>
  <si>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</si>
  <si>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</si>
  <si>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</si>
  <si>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</si>
  <si>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</si>
  <si>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</si>
  <si>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</si>
  <si>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</si>
  <si>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</si>
  <si>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</si>
  <si>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</si>
  <si>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</si>
  <si>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</si>
  <si>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</si>
  <si>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</si>
  <si>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</si>
  <si>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</si>
  <si>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</si>
  <si>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</si>
  <si>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</si>
  <si>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</si>
  <si>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</si>
  <si>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</si>
  <si>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</si>
  <si>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</si>
  <si>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</si>
  <si>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</si>
  <si>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</si>
  <si>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</si>
  <si>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</si>
  <si>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</si>
  <si>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</si>
  <si>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</si>
  <si>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</si>
  <si>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</si>
  <si>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</si>
  <si>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</si>
  <si>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</si>
  <si>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</si>
  <si>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</si>
  <si>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</si>
  <si>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</si>
  <si>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</si>
  <si>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</si>
  <si>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</si>
  <si>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</si>
  <si>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</si>
  <si>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</si>
  <si>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</si>
  <si>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</si>
  <si>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</si>
  <si>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</si>
  <si>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</si>
  <si>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</si>
  <si>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</si>
  <si>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</si>
  <si>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</si>
  <si>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</si>
  <si>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</si>
  <si>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</si>
  <si>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</si>
  <si>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</si>
  <si>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</si>
  <si>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</si>
  <si>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</si>
  <si>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</si>
  <si>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</si>
  <si>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</si>
  <si>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</si>
  <si>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</si>
  <si>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</si>
  <si>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</si>
  <si>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</si>
  <si>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</si>
  <si>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</si>
  <si>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</si>
  <si>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</si>
  <si>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</si>
  <si>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</si>
  <si>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</si>
  <si>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</si>
  <si>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</si>
  <si>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</si>
  <si>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</si>
  <si>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</si>
  <si>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</si>
  <si>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</si>
  <si>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</si>
  <si>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</si>
  <si>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</si>
  <si>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</si>
  <si>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</si>
  <si>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</si>
  <si>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</si>
  <si>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</si>
  <si>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</si>
  <si>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</si>
  <si>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</si>
  <si>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</si>
  <si>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</si>
  <si>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</si>
  <si>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</si>
  <si>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</si>
  <si>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</si>
  <si>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</si>
  <si>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</si>
  <si>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</si>
  <si>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</si>
  <si>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</si>
  <si>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</si>
  <si>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</si>
  <si>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</si>
  <si>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</si>
  <si>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</si>
  <si>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</si>
  <si>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</si>
  <si>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</si>
  <si>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</si>
  <si>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</si>
  <si>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</si>
  <si>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</si>
  <si>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</si>
  <si>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</si>
  <si>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</si>
  <si>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</si>
  <si>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</si>
  <si>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</si>
  <si>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</si>
  <si>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</si>
  <si>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</si>
  <si>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</si>
  <si>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</si>
  <si>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</si>
  <si>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</si>
  <si>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</si>
  <si>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</si>
  <si>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</si>
  <si>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</si>
  <si>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</si>
  <si>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</si>
  <si>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</si>
  <si>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</si>
  <si>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</si>
  <si>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</si>
  <si>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</si>
  <si>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</si>
  <si>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</si>
  <si>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</si>
  <si>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</si>
  <si>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</si>
  <si>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</si>
  <si>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</si>
  <si>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</si>
  <si>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</si>
  <si>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</si>
  <si>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</si>
  <si>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</si>
  <si>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</si>
  <si>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</si>
  <si>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</si>
  <si>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</si>
  <si>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</si>
  <si>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</si>
  <si>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</si>
  <si>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</si>
  <si>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</si>
  <si>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</si>
  <si>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</si>
  <si>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</si>
  <si>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</si>
  <si>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</si>
  <si>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</si>
  <si>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</si>
  <si>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</si>
  <si>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</si>
  <si>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</si>
  <si>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</si>
  <si>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</si>
  <si>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</si>
  <si>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</si>
  <si>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</si>
  <si>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</si>
  <si>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</si>
  <si>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</si>
  <si>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</si>
  <si>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</si>
  <si>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</si>
  <si>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</si>
  <si>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</si>
  <si>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</si>
  <si>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</si>
  <si>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</si>
  <si>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</si>
  <si>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</si>
  <si>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</si>
  <si>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</si>
  <si>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</si>
  <si>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</si>
  <si>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</si>
  <si>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</si>
  <si>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</si>
  <si>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</si>
  <si>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</si>
  <si>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</si>
  <si>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</si>
  <si>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</si>
  <si>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</si>
  <si>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</si>
  <si>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</si>
  <si>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</si>
  <si>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</si>
  <si>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</si>
  <si>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</si>
  <si>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</si>
  <si>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</si>
  <si>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</si>
  <si>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</si>
  <si>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</si>
  <si>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</si>
  <si>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</si>
  <si>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</si>
  <si>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</si>
  <si>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</si>
  <si>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</si>
  <si>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</si>
  <si>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</si>
  <si>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</si>
  <si>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</si>
  <si>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</si>
  <si>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</si>
  <si>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</si>
  <si>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</si>
  <si>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</si>
  <si>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</si>
  <si>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</si>
  <si>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</si>
  <si>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</si>
  <si>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</si>
  <si>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</si>
  <si>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</si>
  <si>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</si>
  <si>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</si>
  <si>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</si>
  <si>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</si>
  <si>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</si>
  <si>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</si>
  <si>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</si>
  <si>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</si>
  <si>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</si>
  <si>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</si>
  <si>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</si>
  <si>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</si>
  <si>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</si>
  <si>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</si>
  <si>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</si>
  <si>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</si>
  <si>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</si>
  <si>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</si>
  <si>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</si>
  <si>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</si>
  <si>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</si>
  <si>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</si>
  <si>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</si>
  <si>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</si>
  <si>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</si>
  <si>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</si>
  <si>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</si>
  <si>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</si>
  <si>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</si>
  <si>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</si>
  <si>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</si>
  <si>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</si>
  <si>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</si>
  <si>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</si>
  <si>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</si>
  <si>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</si>
  <si>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</si>
  <si>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</si>
  <si>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</si>
  <si>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</si>
  <si>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</si>
  <si>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</si>
  <si>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</si>
  <si>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</si>
  <si>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</si>
  <si>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</si>
  <si>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</si>
  <si>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</si>
  <si>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</si>
  <si>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</si>
  <si>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</si>
  <si>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</si>
  <si>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</si>
  <si>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</si>
  <si>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</si>
  <si>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</si>
  <si>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</si>
  <si>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</si>
  <si>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</si>
  <si>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</si>
  <si>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</si>
  <si>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</si>
  <si>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</si>
  <si>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</si>
  <si>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</si>
  <si>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</si>
  <si>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</si>
  <si>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</si>
  <si>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</si>
  <si>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</si>
  <si>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</si>
  <si>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</si>
  <si>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</si>
  <si>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</si>
  <si>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</si>
  <si>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</si>
  <si>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</si>
  <si>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</si>
  <si>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</si>
  <si>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</si>
  <si>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</si>
  <si>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</si>
  <si>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</si>
  <si>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</si>
  <si>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</si>
  <si>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</si>
  <si>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</si>
  <si>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</si>
  <si>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</si>
  <si>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</si>
  <si>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</si>
  <si>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</si>
  <si>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</si>
  <si>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</si>
  <si>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</si>
  <si>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</si>
  <si>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</si>
  <si>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</si>
  <si>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</si>
  <si>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</si>
  <si>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</si>
  <si>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</si>
  <si>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</si>
  <si>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</si>
  <si>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</si>
  <si>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</si>
  <si>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</si>
  <si>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</si>
  <si>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</si>
  <si>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</si>
  <si>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</si>
  <si>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</si>
  <si>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</si>
  <si>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</si>
  <si>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</si>
  <si>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</si>
  <si>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</si>
  <si>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</si>
  <si>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</si>
  <si>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</si>
  <si>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</si>
  <si>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</si>
  <si>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</si>
  <si>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</si>
  <si>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</si>
  <si>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</si>
  <si>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</si>
  <si>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</si>
  <si>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</si>
  <si>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</si>
  <si>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</si>
  <si>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</si>
  <si>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</si>
  <si>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</si>
  <si>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</si>
  <si>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</si>
  <si>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</si>
  <si>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</si>
  <si>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</si>
  <si>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</si>
  <si>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</si>
  <si>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</si>
  <si>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</si>
  <si>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</si>
  <si>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</si>
  <si>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</si>
  <si>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</si>
  <si>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</si>
  <si>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</si>
  <si>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</si>
  <si>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</si>
  <si>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</si>
  <si>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</si>
  <si>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</si>
  <si>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</si>
  <si>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</si>
  <si>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</si>
  <si>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</si>
  <si>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</si>
  <si>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</si>
  <si>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</si>
  <si>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</si>
  <si>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</si>
  <si>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</si>
  <si>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</si>
  <si>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</si>
  <si>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</si>
  <si>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</si>
  <si>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</si>
  <si>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</si>
  <si>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</si>
  <si>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</si>
  <si>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</si>
  <si>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</si>
  <si>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</si>
  <si>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</si>
  <si>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</si>
  <si>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</si>
  <si>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</si>
  <si>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</si>
  <si>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</si>
  <si>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</si>
  <si>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</si>
  <si>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</si>
  <si>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</si>
  <si>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</si>
  <si>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</si>
  <si>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</si>
  <si>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</si>
  <si>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</si>
  <si>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</si>
  <si>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</si>
  <si>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</si>
  <si>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</si>
  <si>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</si>
  <si>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</si>
  <si>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</si>
  <si>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</si>
  <si>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</si>
  <si>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</si>
  <si>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</si>
  <si>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</si>
  <si>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</si>
  <si>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</si>
  <si>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</si>
  <si>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</si>
  <si>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</si>
  <si>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</si>
  <si>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</si>
  <si>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</si>
  <si>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</si>
  <si>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</si>
  <si>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</si>
  <si>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</si>
  <si>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</si>
  <si>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</si>
  <si>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</si>
  <si>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</si>
  <si>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</si>
  <si>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</si>
  <si>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</si>
  <si>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</si>
  <si>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</si>
  <si>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</si>
  <si>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</si>
  <si>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</si>
  <si>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</si>
  <si>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</si>
  <si>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</si>
  <si>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</si>
  <si>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</si>
  <si>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</si>
  <si>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</si>
  <si>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</si>
  <si>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</si>
  <si>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</si>
  <si>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</si>
  <si>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</si>
  <si>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</si>
  <si>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</si>
  <si>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</si>
  <si>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</si>
  <si>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</si>
  <si>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</si>
  <si>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</si>
  <si>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</si>
  <si>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</si>
  <si>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</si>
  <si>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</si>
  <si>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</si>
  <si>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</si>
  <si>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</si>
  <si>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</si>
  <si>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</si>
  <si>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</si>
  <si>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</si>
  <si>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</si>
  <si>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</si>
  <si>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</si>
  <si>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</si>
  <si>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</si>
  <si>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</si>
  <si>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</si>
  <si>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</si>
  <si>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</si>
  <si>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</si>
  <si>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</si>
  <si>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</si>
  <si>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</si>
  <si>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</si>
  <si>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</si>
  <si>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</si>
  <si>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</si>
  <si>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</si>
  <si>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</si>
  <si>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</si>
  <si>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</si>
  <si>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</si>
  <si>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</si>
  <si>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</si>
  <si>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</si>
  <si>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</si>
  <si>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</si>
  <si>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</si>
  <si>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</si>
  <si>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</si>
  <si>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</si>
  <si>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</si>
  <si>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</si>
  <si>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</si>
  <si>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</si>
  <si>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</si>
  <si>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</si>
  <si>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</si>
  <si>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</si>
  <si>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</si>
  <si>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</si>
  <si>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</si>
  <si>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</si>
  <si>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</si>
  <si>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</si>
  <si>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</si>
  <si>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</si>
  <si>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</si>
  <si>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</si>
  <si>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</si>
  <si>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</si>
  <si>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</si>
  <si>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</si>
  <si>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</si>
  <si>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</si>
  <si>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</si>
  <si>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</si>
  <si>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</si>
  <si>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</si>
  <si>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</si>
  <si>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</si>
  <si>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</si>
  <si>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</si>
  <si>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</si>
  <si>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</si>
  <si>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</si>
  <si>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</si>
  <si>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</si>
  <si>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</si>
  <si>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</si>
  <si>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</si>
  <si>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</si>
  <si>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</si>
  <si>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</si>
  <si>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</si>
  <si>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</si>
  <si>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</si>
  <si>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</si>
  <si>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</si>
  <si>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</si>
  <si>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</si>
  <si>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</si>
  <si>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</si>
  <si>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</si>
  <si>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</si>
  <si>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</si>
  <si>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</si>
  <si>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</si>
  <si>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</si>
  <si>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</si>
  <si>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</si>
  <si>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</si>
  <si>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</si>
  <si>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</si>
  <si>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</si>
  <si>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</si>
  <si>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</si>
  <si>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</si>
  <si>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</si>
  <si>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</si>
  <si>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</si>
  <si>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</si>
  <si>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</si>
  <si>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</si>
  <si>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</si>
  <si>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</si>
  <si>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</si>
  <si>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</si>
  <si>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</si>
  <si>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</si>
  <si>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</si>
  <si>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</si>
  <si>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</si>
  <si>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</si>
  <si>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</si>
  <si>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</si>
  <si>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</si>
  <si>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</si>
  <si>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</si>
  <si>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</si>
  <si>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</si>
  <si>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</si>
  <si>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</si>
  <si>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</si>
  <si>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</si>
  <si>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</si>
  <si>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</si>
  <si>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</si>
  <si>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</si>
  <si>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</si>
  <si>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</si>
  <si>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</si>
  <si>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</si>
  <si>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</si>
  <si>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</si>
  <si>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</si>
  <si>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</si>
  <si>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</si>
  <si>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</si>
  <si>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</si>
  <si>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</si>
  <si>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</si>
  <si>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</si>
  <si>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</si>
  <si>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</si>
  <si>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</si>
  <si>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</si>
  <si>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</si>
  <si>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</si>
  <si>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</si>
  <si>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</si>
  <si>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</si>
  <si>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</si>
  <si>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</si>
  <si>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</si>
  <si>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</si>
  <si>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</si>
  <si>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</si>
  <si>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</si>
  <si>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</si>
  <si>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</si>
  <si>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</si>
  <si>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</si>
  <si>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</si>
  <si>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</si>
  <si>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</si>
  <si>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</si>
  <si>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</si>
  <si>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</si>
  <si>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</si>
  <si>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</si>
  <si>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</si>
  <si>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</si>
  <si>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</si>
  <si>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</si>
  <si>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</si>
  <si>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</si>
  <si>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</si>
  <si>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</si>
  <si>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</si>
  <si>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</si>
  <si>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</si>
  <si>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</si>
  <si>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</si>
  <si>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</si>
  <si>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</si>
  <si>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</si>
  <si>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</si>
  <si>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</si>
  <si>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</si>
  <si>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</si>
  <si>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</si>
  <si>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</si>
  <si>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</si>
  <si>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</si>
  <si>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</si>
  <si>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</si>
  <si>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</si>
  <si>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</si>
  <si>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</si>
  <si>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</si>
  <si>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</si>
  <si>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</si>
  <si>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</si>
  <si>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</si>
  <si>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</si>
  <si>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</si>
  <si>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</si>
  <si>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</si>
  <si>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</si>
  <si>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</si>
  <si>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</si>
  <si>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</si>
  <si>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</si>
  <si>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</si>
  <si>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</si>
  <si>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</si>
  <si>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</si>
  <si>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</si>
  <si>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</si>
  <si>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</si>
  <si>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</si>
  <si>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</si>
  <si>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</si>
  <si>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</si>
  <si>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</si>
  <si>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</si>
  <si>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</si>
  <si>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</si>
  <si>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</si>
  <si>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</si>
  <si>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</si>
  <si>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</si>
  <si>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</si>
  <si>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</si>
  <si>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</si>
  <si>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</si>
  <si>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</si>
  <si>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</si>
  <si>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</si>
  <si>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</si>
  <si>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</si>
  <si>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</si>
  <si>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</si>
  <si>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</si>
  <si>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</si>
  <si>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</si>
  <si>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</si>
  <si>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</si>
  <si>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</si>
  <si>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</si>
  <si>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</si>
  <si>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</si>
  <si>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</si>
  <si>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</si>
  <si>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</si>
  <si>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</si>
  <si>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</si>
  <si>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</si>
  <si>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</si>
  <si>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</si>
  <si>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</si>
  <si>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</si>
  <si>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</si>
  <si>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</si>
  <si>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</si>
  <si>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</si>
  <si>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</si>
  <si>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</si>
  <si>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</si>
  <si>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</si>
  <si>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</si>
  <si>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</si>
  <si>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</si>
  <si>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</si>
  <si>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</si>
  <si>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</si>
  <si>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</si>
  <si>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</si>
  <si>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</si>
  <si>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</si>
  <si>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</si>
  <si>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</si>
  <si>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</si>
  <si>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</si>
  <si>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</si>
  <si>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</si>
  <si>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</si>
  <si>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</si>
  <si>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</si>
  <si>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</si>
  <si>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</si>
  <si>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</si>
  <si>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</si>
  <si>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</si>
  <si>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</si>
  <si>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</si>
  <si>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</si>
  <si>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</si>
  <si>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</si>
  <si>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</si>
  <si>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</si>
  <si>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</si>
  <si>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</si>
  <si>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</si>
  <si>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</si>
  <si>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</si>
  <si>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</si>
  <si>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</si>
  <si>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</si>
  <si>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</si>
  <si>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</si>
  <si>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</si>
  <si>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</si>
  <si>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</si>
  <si>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</si>
  <si>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</si>
  <si>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</si>
  <si>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</si>
  <si>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</si>
  <si>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</si>
  <si>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</si>
  <si>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</si>
  <si>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</si>
  <si>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</si>
  <si>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</si>
  <si>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</si>
  <si>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</si>
  <si>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</si>
  <si>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</si>
  <si>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</si>
  <si>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</si>
  <si>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</si>
  <si>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</si>
  <si>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</si>
  <si>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</si>
  <si>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</si>
  <si>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</si>
  <si>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</si>
  <si>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</si>
  <si>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</si>
  <si>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</si>
  <si>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</si>
  <si>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</si>
  <si>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</si>
  <si>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</si>
  <si>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</si>
  <si>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</si>
  <si>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</si>
  <si>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</si>
  <si>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</si>
  <si>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</si>
  <si>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</si>
  <si>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</si>
  <si>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</si>
  <si>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</si>
  <si>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</si>
  <si>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</si>
  <si>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</si>
  <si>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</si>
  <si>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</si>
  <si>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</si>
  <si>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</si>
  <si>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</si>
  <si>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</si>
  <si>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</si>
  <si>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</si>
  <si>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</si>
  <si>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</si>
  <si>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</si>
  <si>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</si>
  <si>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</si>
  <si>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</si>
  <si>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</si>
  <si>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</si>
  <si>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</si>
  <si>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</si>
  <si>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</si>
  <si>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</si>
  <si>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</si>
  <si>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</si>
  <si>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</si>
  <si>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</si>
  <si>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</si>
  <si>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</si>
  <si>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</si>
  <si>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</si>
  <si>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</si>
  <si>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</si>
  <si>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</si>
  <si>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</si>
  <si>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</si>
  <si>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</si>
  <si>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</si>
  <si>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</si>
  <si>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</si>
  <si>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</si>
  <si>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</si>
  <si>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</si>
  <si>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</si>
  <si>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</si>
  <si>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</si>
  <si>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</si>
  <si>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</si>
  <si>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</si>
  <si>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</si>
  <si>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</si>
  <si>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</si>
  <si>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</si>
  <si>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</si>
  <si>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</si>
  <si>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</si>
  <si>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</si>
  <si>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</si>
  <si>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</si>
  <si>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</si>
  <si>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</si>
  <si>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</si>
  <si>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</si>
  <si>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</si>
  <si>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</si>
  <si>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</si>
  <si>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</si>
  <si>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</si>
  <si>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</si>
  <si>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</si>
  <si>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</si>
  <si>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</si>
  <si>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</si>
  <si>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</si>
  <si>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</si>
  <si>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</si>
  <si>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</si>
  <si>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</si>
  <si>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</si>
  <si>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</si>
  <si>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</si>
  <si>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</si>
  <si>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</si>
  <si>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</si>
  <si>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</si>
  <si>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</si>
  <si>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</si>
  <si>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</si>
  <si>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</si>
  <si>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</si>
  <si>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</si>
  <si>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</si>
  <si>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</si>
  <si>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</si>
  <si>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</si>
  <si>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</si>
  <si>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</si>
  <si>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</si>
  <si>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</si>
  <si>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</si>
  <si>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</si>
  <si>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</si>
  <si>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</si>
  <si>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</si>
  <si>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</si>
  <si>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</si>
  <si>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</si>
  <si>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</si>
  <si>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</si>
  <si>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</si>
  <si>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</si>
  <si>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</si>
  <si>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</si>
  <si>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</si>
  <si>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</si>
  <si>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</si>
  <si>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</si>
  <si>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</si>
  <si>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</si>
  <si>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</si>
  <si>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</si>
  <si>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</si>
  <si>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</si>
  <si>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</si>
  <si>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</si>
  <si>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</si>
  <si>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</si>
  <si>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</si>
  <si>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</si>
  <si>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</si>
  <si>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</si>
  <si>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</si>
  <si>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</si>
  <si>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</si>
  <si>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</si>
  <si>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</si>
  <si>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</si>
  <si>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</si>
  <si>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</si>
  <si>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</si>
  <si>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</si>
  <si>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</si>
  <si>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</si>
  <si>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</si>
  <si>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</si>
  <si>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</si>
  <si>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</si>
  <si>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</si>
  <si>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</si>
  <si>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</si>
  <si>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</si>
  <si>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</si>
  <si>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</si>
  <si>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</si>
  <si>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</si>
  <si>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</si>
  <si>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</si>
  <si>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</si>
  <si>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</si>
  <si>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</si>
  <si>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</si>
  <si>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</si>
  <si>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</si>
  <si>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</si>
  <si>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</si>
  <si>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</si>
  <si>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</si>
  <si>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</si>
  <si>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</si>
  <si>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</si>
  <si>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</si>
  <si>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</si>
  <si>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</si>
  <si>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</si>
  <si>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</si>
  <si>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</si>
  <si>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</si>
  <si>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</si>
  <si>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</si>
  <si>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</si>
  <si>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</si>
  <si>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</si>
  <si>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</si>
  <si>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</si>
  <si>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</si>
  <si>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</si>
  <si>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</si>
  <si>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</si>
  <si>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</si>
  <si>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</si>
  <si>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</si>
  <si>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</si>
  <si>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</si>
  <si>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</si>
  <si>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</si>
  <si>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</si>
  <si>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</si>
  <si>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</si>
  <si>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</si>
  <si>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</si>
  <si>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</si>
  <si>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</si>
  <si>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</si>
  <si>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</si>
  <si>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</si>
  <si>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</si>
  <si>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</si>
  <si>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</si>
  <si>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</si>
  <si>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</si>
  <si>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</si>
  <si>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</si>
  <si>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</si>
  <si>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</si>
  <si>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</si>
  <si>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</si>
  <si>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</si>
  <si>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</si>
  <si>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</si>
  <si>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</si>
  <si>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</si>
  <si>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</si>
  <si>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</si>
  <si>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</si>
  <si>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</si>
  <si>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</si>
  <si>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</si>
  <si>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</si>
  <si>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</si>
  <si>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</si>
  <si>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</si>
  <si>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</si>
  <si>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</si>
  <si>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</si>
  <si>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</si>
  <si>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</si>
  <si>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</si>
  <si>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</si>
  <si>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</si>
  <si>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</si>
  <si>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</si>
  <si>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</si>
  <si>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</si>
  <si>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</si>
  <si>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</si>
  <si>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</si>
  <si>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</si>
  <si>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</si>
  <si>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</si>
  <si>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</si>
  <si>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</si>
  <si>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</si>
  <si>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</si>
  <si>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</si>
  <si>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</si>
  <si>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</si>
  <si>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</si>
  <si>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</si>
  <si>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</si>
  <si>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</si>
  <si>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</si>
  <si>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</si>
  <si>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</si>
  <si>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</si>
  <si>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</si>
  <si>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</si>
  <si>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</si>
  <si>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</si>
  <si>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</si>
  <si>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</si>
  <si>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</si>
  <si>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</si>
  <si>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</si>
  <si>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</si>
  <si>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</si>
  <si>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</si>
  <si>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</si>
  <si>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</si>
  <si>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</si>
  <si>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</si>
  <si>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</si>
  <si>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</si>
  <si>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</si>
  <si>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</si>
  <si>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</si>
  <si>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</si>
  <si>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</si>
  <si>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</si>
  <si>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</si>
  <si>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</si>
  <si>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</si>
  <si>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</si>
  <si>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</si>
  <si>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</si>
  <si>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</si>
  <si>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</si>
  <si>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</si>
  <si>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</si>
  <si>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</si>
  <si>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</si>
  <si>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</si>
  <si>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</si>
  <si>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</si>
  <si>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</si>
  <si>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</si>
  <si>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</si>
  <si>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</si>
  <si>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</si>
  <si>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</si>
  <si>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</si>
  <si>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</si>
  <si>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</si>
  <si>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</si>
  <si>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</si>
  <si>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</si>
  <si>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</si>
  <si>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</si>
  <si>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</si>
  <si>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</si>
  <si>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</si>
  <si>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</si>
  <si>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</si>
  <si>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</si>
  <si>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</si>
  <si>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</si>
  <si>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</si>
  <si>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</si>
  <si>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</si>
  <si>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</si>
  <si>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</si>
  <si>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</si>
  <si>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</si>
  <si>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</si>
  <si>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</si>
  <si>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</si>
  <si>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</si>
  <si>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</si>
  <si>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</si>
  <si>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</si>
  <si>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</si>
  <si>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</si>
  <si>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</si>
  <si>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</si>
  <si>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</si>
  <si>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</si>
  <si>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</si>
  <si>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</si>
  <si>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</si>
  <si>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</si>
  <si>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</si>
  <si>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</si>
  <si>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</si>
  <si>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</si>
  <si>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</si>
  <si>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</si>
  <si>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</si>
  <si>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</si>
  <si>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</si>
  <si>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</si>
  <si>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</si>
  <si>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</si>
  <si>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</si>
  <si>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</si>
  <si>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</si>
  <si>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</si>
  <si>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</si>
  <si>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</si>
  <si>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</si>
  <si>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</si>
  <si>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</si>
  <si>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</si>
  <si>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</si>
  <si>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</si>
  <si>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</si>
  <si>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</si>
  <si>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</si>
  <si>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</si>
  <si>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</si>
  <si>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</si>
  <si>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</si>
  <si>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</si>
  <si>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</si>
  <si>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</si>
  <si>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</si>
  <si>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</si>
  <si>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</si>
  <si>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</si>
  <si>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</si>
  <si>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</si>
  <si>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</si>
  <si>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</si>
  <si>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</si>
  <si>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</si>
  <si>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</si>
  <si>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</si>
  <si>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</si>
  <si>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</si>
  <si>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</si>
  <si>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</si>
  <si>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</si>
  <si>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</si>
  <si>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</si>
  <si>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</si>
  <si>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</si>
  <si>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</si>
  <si>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</si>
  <si>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</si>
  <si>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</si>
  <si>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</si>
  <si>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</si>
  <si>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</si>
  <si>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</si>
  <si>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</si>
  <si>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</si>
  <si>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</si>
  <si>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</si>
  <si>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</si>
  <si>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</si>
  <si>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</si>
  <si>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</si>
  <si>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</si>
  <si>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</si>
  <si>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</si>
  <si>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</si>
  <si>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</si>
  <si>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</si>
  <si>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</si>
  <si>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</si>
  <si>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</si>
  <si>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</si>
  <si>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</si>
  <si>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</si>
  <si>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</si>
  <si>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</si>
  <si>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</si>
  <si>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</si>
  <si>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</si>
  <si>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</si>
  <si>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</si>
  <si>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</si>
  <si>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</si>
  <si>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</si>
  <si>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</si>
  <si>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</si>
  <si>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</si>
  <si>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</si>
  <si>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</si>
  <si>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</si>
  <si>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</si>
  <si>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</si>
  <si>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</si>
  <si>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</si>
  <si>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</si>
  <si>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</si>
  <si>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</si>
  <si>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</si>
  <si>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</si>
  <si>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</si>
  <si>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</si>
  <si>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</si>
  <si>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</si>
  <si>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</si>
  <si>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</si>
  <si>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</si>
  <si>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</si>
  <si>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</si>
  <si>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</si>
  <si>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</si>
  <si>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</si>
  <si>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</si>
  <si>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</si>
  <si>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</si>
  <si>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</si>
  <si>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</si>
  <si>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</si>
  <si>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</si>
  <si>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</si>
  <si>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</si>
  <si>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</si>
  <si>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</si>
  <si>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</si>
  <si>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</si>
  <si>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</si>
  <si>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</si>
  <si>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</si>
  <si>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</si>
  <si>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</si>
  <si>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</si>
  <si>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</si>
  <si>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</si>
  <si>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</si>
  <si>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</si>
  <si>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</si>
  <si>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</si>
  <si>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</si>
  <si>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</si>
  <si>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</si>
  <si>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</si>
  <si>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</si>
  <si>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</si>
  <si>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</si>
  <si>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</si>
  <si>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</si>
  <si>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</si>
  <si>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</si>
  <si>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</si>
  <si>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</si>
  <si>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</si>
  <si>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</si>
  <si>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</si>
  <si>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</si>
  <si>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</si>
  <si>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</si>
  <si>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</si>
  <si>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</si>
  <si>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</si>
  <si>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</si>
  <si>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</si>
  <si>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</si>
  <si>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</si>
  <si>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</si>
  <si>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</si>
  <si>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</si>
  <si>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</si>
  <si>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</si>
  <si>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</si>
  <si>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</si>
  <si>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</si>
  <si>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</si>
  <si>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</si>
  <si>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</si>
  <si>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</si>
  <si>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</si>
  <si>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</si>
  <si>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</si>
  <si>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</si>
  <si>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</si>
  <si>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</si>
  <si>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</si>
  <si>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</si>
  <si>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</si>
  <si>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</si>
  <si>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</si>
  <si>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</si>
  <si>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</si>
  <si>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</si>
  <si>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</si>
  <si>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</si>
  <si>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</si>
  <si>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</si>
  <si>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</si>
  <si>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</si>
  <si>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</si>
  <si>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</si>
  <si>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</si>
  <si>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</si>
  <si>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</si>
  <si>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</si>
  <si>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</si>
  <si>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</si>
  <si>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</si>
  <si>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</si>
  <si>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</si>
  <si>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</si>
  <si>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</si>
  <si>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</si>
  <si>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</si>
  <si>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</si>
  <si>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</si>
  <si>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</si>
  <si>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</si>
  <si>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</si>
  <si>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</si>
  <si>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</si>
  <si>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</si>
  <si>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</si>
  <si>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</si>
  <si>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</si>
  <si>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</si>
  <si>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</si>
  <si>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</si>
  <si>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</si>
  <si>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</si>
  <si>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</si>
  <si>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</si>
  <si>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</si>
  <si>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</si>
  <si>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</si>
  <si>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</si>
  <si>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</si>
  <si>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</si>
  <si>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</si>
  <si>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</si>
  <si>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</si>
  <si>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</si>
  <si>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</si>
  <si>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</si>
  <si>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</si>
  <si>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</si>
  <si>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</si>
  <si>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</si>
  <si>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</si>
  <si>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</si>
  <si>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</si>
  <si>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</si>
  <si>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</si>
  <si>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</si>
  <si>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</si>
  <si>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</si>
  <si>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</si>
  <si>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</si>
  <si>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</si>
  <si>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</si>
  <si>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</si>
  <si>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</si>
  <si>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</si>
  <si>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</si>
  <si>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</si>
  <si>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</si>
  <si>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</si>
  <si>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</si>
  <si>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</si>
  <si>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</si>
  <si>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</si>
  <si>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</si>
  <si>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</si>
  <si>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</si>
  <si>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</si>
  <si>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</si>
  <si>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</si>
  <si>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</si>
  <si>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</si>
  <si>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</si>
  <si>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</si>
  <si>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</si>
  <si>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</si>
  <si>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</si>
  <si>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</si>
  <si>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</si>
  <si>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</si>
  <si>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</si>
  <si>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</si>
  <si>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</si>
  <si>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</si>
  <si>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</si>
  <si>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</si>
  <si>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</si>
  <si>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</si>
  <si>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</si>
  <si>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</si>
  <si>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</si>
  <si>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</si>
  <si>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</si>
  <si>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</si>
  <si>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</si>
  <si>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</si>
  <si>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</si>
  <si>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</si>
  <si>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</si>
  <si>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</si>
  <si>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</si>
  <si>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</si>
  <si>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</si>
  <si>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</si>
  <si>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</si>
  <si>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</si>
  <si>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</si>
  <si>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</si>
  <si>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</si>
  <si>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</si>
  <si>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</si>
  <si>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</si>
  <si>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</si>
  <si>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</si>
  <si>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</si>
  <si>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</si>
  <si>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</si>
  <si>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</si>
  <si>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</si>
  <si>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</si>
  <si>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</si>
  <si>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</si>
  <si>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</si>
  <si>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</si>
  <si>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</si>
  <si>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</si>
  <si>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</si>
  <si>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</si>
  <si>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</si>
  <si>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</si>
  <si>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</si>
  <si>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</si>
  <si>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</si>
  <si>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</si>
  <si>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</si>
  <si>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</si>
  <si>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</si>
  <si>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</si>
  <si>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</si>
  <si>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</si>
  <si>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</si>
  <si>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</si>
  <si>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</si>
  <si>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</si>
  <si>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</si>
  <si>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</si>
  <si>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</si>
  <si>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</si>
  <si>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</si>
  <si>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</si>
  <si>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</si>
  <si>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</si>
  <si>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</si>
  <si>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</si>
  <si>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</si>
  <si>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</si>
  <si>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</si>
  <si>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</si>
  <si>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</si>
  <si>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</si>
  <si>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</si>
  <si>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</si>
  <si>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</si>
  <si>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</si>
  <si>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</si>
  <si>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</si>
  <si>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</si>
  <si>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</si>
  <si>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</si>
  <si>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</si>
  <si>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</si>
  <si>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</si>
  <si>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</si>
  <si>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</si>
  <si>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</si>
  <si>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</si>
  <si>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</si>
  <si>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</si>
  <si>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</si>
  <si>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</si>
  <si>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</si>
  <si>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</si>
  <si>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</si>
  <si>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</si>
  <si>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</si>
  <si>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</si>
  <si>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</si>
  <si>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</si>
  <si>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</si>
  <si>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</si>
  <si>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</si>
  <si>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</si>
  <si>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</si>
  <si>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</si>
  <si>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</si>
  <si>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</si>
  <si>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</si>
  <si>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</si>
  <si>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</si>
  <si>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</si>
  <si>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</si>
  <si>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</si>
  <si>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</si>
  <si>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</si>
  <si>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</si>
  <si>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</si>
  <si>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</si>
  <si>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</si>
  <si>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</si>
  <si>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</si>
  <si>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</si>
  <si>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</si>
  <si>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</si>
  <si>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</si>
  <si>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</si>
  <si>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</si>
  <si>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</si>
  <si>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</si>
  <si>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</si>
  <si>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</si>
  <si>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</si>
  <si>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</si>
  <si>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</si>
  <si>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</si>
  <si>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</si>
  <si>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</si>
  <si>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</si>
  <si>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</si>
  <si>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</si>
  <si>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</si>
  <si>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</si>
  <si>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</si>
  <si>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</si>
  <si>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</si>
  <si>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</si>
  <si>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</si>
  <si>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</si>
  <si>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</si>
  <si>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</si>
  <si>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</si>
  <si>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</si>
  <si>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</si>
  <si>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</si>
  <si>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</si>
  <si>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</si>
  <si>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</si>
  <si>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</si>
  <si>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</si>
  <si>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</si>
  <si>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</si>
  <si>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</si>
  <si>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</si>
  <si>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</si>
  <si>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</si>
  <si>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</si>
  <si>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</si>
  <si>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</si>
  <si>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</si>
  <si>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</si>
  <si>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</si>
  <si>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</si>
  <si>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</si>
  <si>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</si>
  <si>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</si>
  <si>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</si>
  <si>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</si>
  <si>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</si>
  <si>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</si>
  <si>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</si>
  <si>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</si>
  <si>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</si>
  <si>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</si>
  <si>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</si>
  <si>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</si>
  <si>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</si>
  <si>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</si>
  <si>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</si>
  <si>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</si>
  <si>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</si>
  <si>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</si>
  <si>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</si>
  <si>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</si>
  <si>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</si>
  <si>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</si>
  <si>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</si>
  <si>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</si>
  <si>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</si>
  <si>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</si>
  <si>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</si>
  <si>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</si>
  <si>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</si>
  <si>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</si>
  <si>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</si>
  <si>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</si>
  <si>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</si>
  <si>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</si>
  <si>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</si>
  <si>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</si>
  <si>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</si>
  <si>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</si>
  <si>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</si>
  <si>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</si>
  <si>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</si>
  <si>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</si>
  <si>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</si>
  <si>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</si>
  <si>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</si>
  <si>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</si>
  <si>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</si>
  <si>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</si>
  <si>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</si>
  <si>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</si>
  <si>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</si>
  <si>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</si>
  <si>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</si>
  <si>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</si>
  <si>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</si>
  <si>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</si>
  <si>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</si>
  <si>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</si>
  <si>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</si>
  <si>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</si>
  <si>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</si>
  <si>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</si>
  <si>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</si>
  <si>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</si>
  <si>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</si>
  <si>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</si>
  <si>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</si>
  <si>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</si>
  <si>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</si>
  <si>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</si>
  <si>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</si>
  <si>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</si>
  <si>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</si>
  <si>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</si>
  <si>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</si>
  <si>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</si>
  <si>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</si>
  <si>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</si>
  <si>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</si>
  <si>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</si>
  <si>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</si>
  <si>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</si>
  <si>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</si>
  <si>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</si>
  <si>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</si>
  <si>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</si>
  <si>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</si>
  <si>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</si>
  <si>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</si>
  <si>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</si>
  <si>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</si>
  <si>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</si>
  <si>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</si>
  <si>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</si>
  <si>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</si>
  <si>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</si>
  <si>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</si>
  <si>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</si>
  <si>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</si>
  <si>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</si>
  <si>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</si>
  <si>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</si>
  <si>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</si>
  <si>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</si>
  <si>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</si>
  <si>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</si>
  <si>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</si>
  <si>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</si>
  <si>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</si>
  <si>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</si>
  <si>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</si>
  <si>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</si>
  <si>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</si>
  <si>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</si>
  <si>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</si>
  <si>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</si>
  <si>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</si>
  <si>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</si>
  <si>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</si>
  <si>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</si>
  <si>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</si>
  <si>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</si>
  <si>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</si>
  <si>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</si>
  <si>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</si>
  <si>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</si>
  <si>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</si>
  <si>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</si>
  <si>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</si>
  <si>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</si>
  <si>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</si>
  <si>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</si>
  <si>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</si>
  <si>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</si>
  <si>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</si>
  <si>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</si>
  <si>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</si>
  <si>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</si>
  <si>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</si>
  <si>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</si>
  <si>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</si>
  <si>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</si>
  <si>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</si>
  <si>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</si>
  <si>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</si>
  <si>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</si>
  <si>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</si>
  <si>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</si>
  <si>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</si>
  <si>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</si>
  <si>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</si>
  <si>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</si>
  <si>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</si>
  <si>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</si>
  <si>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</si>
  <si>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</si>
  <si>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</si>
  <si>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</si>
  <si>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</si>
  <si>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</si>
  <si>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</si>
  <si>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</si>
  <si>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</si>
  <si>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</si>
  <si>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</si>
  <si>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</si>
  <si>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</si>
  <si>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</si>
  <si>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</si>
  <si>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</si>
  <si>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</si>
  <si>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</si>
  <si>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</si>
  <si>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</si>
  <si>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</si>
  <si>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</si>
  <si>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</si>
  <si>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</si>
  <si>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</si>
  <si>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</si>
  <si>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</si>
  <si>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</si>
  <si>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</si>
  <si>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</si>
  <si>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</si>
  <si>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</si>
  <si>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</si>
  <si>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</si>
  <si>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</si>
  <si>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</si>
  <si>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</si>
  <si>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</si>
  <si>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</si>
  <si>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</si>
  <si>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</si>
  <si>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</si>
  <si>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</si>
  <si>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</si>
  <si>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</si>
  <si>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</si>
  <si>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</si>
  <si>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</si>
  <si>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</si>
  <si>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</si>
  <si>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</si>
  <si>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</si>
  <si>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</si>
  <si>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</si>
  <si>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</si>
  <si>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</si>
  <si>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</si>
  <si>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</si>
  <si>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</si>
  <si>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</si>
  <si>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</si>
  <si>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</si>
  <si>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</si>
  <si>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</si>
  <si>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</si>
  <si>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</si>
  <si>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</si>
  <si>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</si>
  <si>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</si>
  <si>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</si>
  <si>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</si>
  <si>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</si>
  <si>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</si>
  <si>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</si>
  <si>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</si>
  <si>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</si>
  <si>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</si>
  <si>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</si>
  <si>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</si>
  <si>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</si>
  <si>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</si>
  <si>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</si>
  <si>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</si>
  <si>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</si>
  <si>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</si>
  <si>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</si>
  <si>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</si>
  <si>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</si>
  <si>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</si>
  <si>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</si>
  <si>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</si>
  <si>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</si>
  <si>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</si>
  <si>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</si>
  <si>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</si>
  <si>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</si>
  <si>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</si>
  <si>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</si>
  <si>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</si>
  <si>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</si>
  <si>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</si>
  <si>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</si>
  <si>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</si>
  <si>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</si>
  <si>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</si>
  <si>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</si>
  <si>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</si>
  <si>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</si>
  <si>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</si>
  <si>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</si>
  <si>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</si>
  <si>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</si>
  <si>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</si>
  <si>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</si>
  <si>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</si>
  <si>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</si>
  <si>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</si>
  <si>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</si>
  <si>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</si>
  <si>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</si>
  <si>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</si>
  <si>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</si>
  <si>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</si>
  <si>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</si>
  <si>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</si>
  <si>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</si>
  <si>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</si>
  <si>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</si>
  <si>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</si>
  <si>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</si>
  <si>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</si>
  <si>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</si>
  <si>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</si>
  <si>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</si>
  <si>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</si>
  <si>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</si>
  <si>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</si>
  <si>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</si>
  <si>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</si>
  <si>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</si>
  <si>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</si>
  <si>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</si>
  <si>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</si>
  <si>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</si>
  <si>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</si>
  <si>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</si>
  <si>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</si>
  <si>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</si>
  <si>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</si>
  <si>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</si>
  <si>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</si>
  <si>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</si>
  <si>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</si>
  <si>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</si>
  <si>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</si>
  <si>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</si>
  <si>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</si>
  <si>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</si>
  <si>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</si>
  <si>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</si>
  <si>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</si>
  <si>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</si>
  <si>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</si>
  <si>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</si>
  <si>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</si>
  <si>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</si>
  <si>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</si>
  <si>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</si>
  <si>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</si>
  <si>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</si>
  <si>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</si>
  <si>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</si>
  <si>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</si>
  <si>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</si>
  <si>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</si>
  <si>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</si>
  <si>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</si>
  <si>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</si>
  <si>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</si>
  <si>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</si>
  <si>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</si>
  <si>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</si>
  <si>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</si>
  <si>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</si>
  <si>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</si>
  <si>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</si>
  <si>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</si>
  <si>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</si>
  <si>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</si>
  <si>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</si>
  <si>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</si>
  <si>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</si>
  <si>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</si>
  <si>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</si>
  <si>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</si>
  <si>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</si>
  <si>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</si>
  <si>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</si>
  <si>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</si>
  <si>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</si>
  <si>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</si>
  <si>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</si>
  <si>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</si>
  <si>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</si>
  <si>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</si>
  <si>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</si>
  <si>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</si>
  <si>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</si>
  <si>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</si>
  <si>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</si>
  <si>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</si>
  <si>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</si>
  <si>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</si>
  <si>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</si>
  <si>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</si>
  <si>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</si>
  <si>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</si>
  <si>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</si>
  <si>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</si>
  <si>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</si>
  <si>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</si>
  <si>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</si>
  <si>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</si>
  <si>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</si>
  <si>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</si>
  <si>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</si>
  <si>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</si>
  <si>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</si>
  <si>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</si>
  <si>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</si>
  <si>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</si>
  <si>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</si>
  <si>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</si>
  <si>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</si>
  <si>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</si>
  <si>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</si>
  <si>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</si>
  <si>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</si>
  <si>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</si>
  <si>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</si>
  <si>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</si>
  <si>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</si>
  <si>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</si>
  <si>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</si>
  <si>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</si>
  <si>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</si>
  <si>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</si>
  <si>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</si>
  <si>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</si>
  <si>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</si>
  <si>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</si>
  <si>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</si>
  <si>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</si>
  <si>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</si>
  <si>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</si>
  <si>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</si>
  <si>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</si>
  <si>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</si>
  <si>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</si>
  <si>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</si>
  <si>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</si>
  <si>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</si>
  <si>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</si>
  <si>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</si>
  <si>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</si>
  <si>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</si>
  <si>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</si>
  <si>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</si>
  <si>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</si>
  <si>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</si>
  <si>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</si>
  <si>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</si>
  <si>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</si>
  <si>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</si>
  <si>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</si>
  <si>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</si>
  <si>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</si>
  <si>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</si>
  <si>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</si>
  <si>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</si>
  <si>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</si>
  <si>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</si>
  <si>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</si>
  <si>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</si>
  <si>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</si>
  <si>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</si>
  <si>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</si>
  <si>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</si>
  <si>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</si>
  <si>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</si>
  <si>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</si>
  <si>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</si>
  <si>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</si>
  <si>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</si>
  <si>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</si>
  <si>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</si>
  <si>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</si>
  <si>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</si>
  <si>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</si>
  <si>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</si>
  <si>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</si>
  <si>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</si>
  <si>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</si>
  <si>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</si>
  <si>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</si>
  <si>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</si>
  <si>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</si>
  <si>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</si>
  <si>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</si>
  <si>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</si>
  <si>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</si>
  <si>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</si>
  <si>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</si>
  <si>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</si>
  <si>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</si>
  <si>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</si>
  <si>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</si>
  <si>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</si>
  <si>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</si>
  <si>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</si>
  <si>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</si>
  <si>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</si>
  <si>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</si>
  <si>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</si>
  <si>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</si>
  <si>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</si>
  <si>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</si>
  <si>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</si>
  <si>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</si>
  <si>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</si>
  <si>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</si>
  <si>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</si>
  <si>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</si>
  <si>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</si>
  <si>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</si>
  <si>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</si>
  <si>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</si>
  <si>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</si>
  <si>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</si>
  <si>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</si>
  <si>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</si>
  <si>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</si>
  <si>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</si>
  <si>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</si>
  <si>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</si>
  <si>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</si>
  <si>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</si>
  <si>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</si>
  <si>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</si>
  <si>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</si>
  <si>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</si>
  <si>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</si>
  <si>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</si>
  <si>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</si>
  <si>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</si>
  <si>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</si>
  <si>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</si>
  <si>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</si>
  <si>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</si>
  <si>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</si>
  <si>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</si>
  <si>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</si>
  <si>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</si>
  <si>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</si>
  <si>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</si>
  <si>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</si>
  <si>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</si>
  <si>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</si>
  <si>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</si>
  <si>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</si>
  <si>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</si>
  <si>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</si>
  <si>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</si>
  <si>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</si>
  <si>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</si>
  <si>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</si>
  <si>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</si>
  <si>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</si>
  <si>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</si>
  <si>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</si>
  <si>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</si>
  <si>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</si>
  <si>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</si>
  <si>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</si>
  <si>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</si>
  <si>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</si>
  <si>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</si>
  <si>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</si>
  <si>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</si>
  <si>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</si>
  <si>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</si>
  <si>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</si>
  <si>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</si>
  <si>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</si>
  <si>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</si>
  <si>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</si>
  <si>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</si>
  <si>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</si>
  <si>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</si>
  <si>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</si>
  <si>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</si>
  <si>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</si>
  <si>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</si>
  <si>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</si>
  <si>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</si>
  <si>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</si>
  <si>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</si>
  <si>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</si>
  <si>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</si>
  <si>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</si>
  <si>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</si>
  <si>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</si>
  <si>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</si>
  <si>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</si>
  <si>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</si>
  <si>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</si>
  <si>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</si>
  <si>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</si>
  <si>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</si>
  <si>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</si>
  <si>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</si>
  <si>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</si>
  <si>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</si>
  <si>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</si>
  <si>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</si>
  <si>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</si>
  <si>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</si>
  <si>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</si>
  <si>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</si>
  <si>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</si>
  <si>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</si>
  <si>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</si>
  <si>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</si>
  <si>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</si>
  <si>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</si>
  <si>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</si>
  <si>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</si>
  <si>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</si>
  <si>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</si>
  <si>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</si>
  <si>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</si>
  <si>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</si>
  <si>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</si>
  <si>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</si>
  <si>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</si>
  <si>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</si>
  <si>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</si>
  <si>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</si>
  <si>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</si>
  <si>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</si>
  <si>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</si>
  <si>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</si>
  <si>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</si>
  <si>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</si>
  <si>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</si>
  <si>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</si>
  <si>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</si>
  <si>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</si>
  <si>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</si>
  <si>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</si>
  <si>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</si>
  <si>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</si>
  <si>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</si>
  <si>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</si>
  <si>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</si>
  <si>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</si>
  <si>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</si>
  <si>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</si>
  <si>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</si>
  <si>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</si>
  <si>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</si>
  <si>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</si>
  <si>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</si>
  <si>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</si>
  <si>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</si>
  <si>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</si>
  <si>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</si>
  <si>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</si>
  <si>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</si>
  <si>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</si>
  <si>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</si>
  <si>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</si>
  <si>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</si>
  <si>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</si>
  <si>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</si>
  <si>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</si>
  <si>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</si>
  <si>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</si>
  <si>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</si>
  <si>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</si>
  <si>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</si>
  <si>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</si>
  <si>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</si>
  <si>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</si>
  <si>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</si>
  <si>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</si>
  <si>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</si>
  <si>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</si>
  <si>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</si>
  <si>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</si>
  <si>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</si>
  <si>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</si>
  <si>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</si>
  <si>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</si>
  <si>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</si>
  <si>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</si>
  <si>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</si>
  <si>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</si>
  <si>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</si>
  <si>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</si>
  <si>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</si>
  <si>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</si>
  <si>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</si>
  <si>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</si>
  <si>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</si>
  <si>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</si>
  <si>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</si>
  <si>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</si>
  <si>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</si>
  <si>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</si>
  <si>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</si>
  <si>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</si>
  <si>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</si>
  <si>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</si>
  <si>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</si>
  <si>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</si>
  <si>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</si>
  <si>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</si>
  <si>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</si>
  <si>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</si>
  <si>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</si>
  <si>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</si>
  <si>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</si>
  <si>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</si>
  <si>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</si>
  <si>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</si>
  <si>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</si>
  <si>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</si>
  <si>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</si>
  <si>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</si>
  <si>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</si>
  <si>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</si>
  <si>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</si>
  <si>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</si>
  <si>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</si>
  <si>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</si>
  <si>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</si>
  <si>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</si>
  <si>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</si>
  <si>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</si>
  <si>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</si>
  <si>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</si>
  <si>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</si>
  <si>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</si>
  <si>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</si>
  <si>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</si>
  <si>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</si>
  <si>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</si>
  <si>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</si>
  <si>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</si>
  <si>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</si>
  <si>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</si>
  <si>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</si>
  <si>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</si>
  <si>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</si>
  <si>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</si>
  <si>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</si>
  <si>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</si>
  <si>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</si>
  <si>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</si>
  <si>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</si>
  <si>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</si>
  <si>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</si>
  <si>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</si>
  <si>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</si>
  <si>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</si>
  <si>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</si>
  <si>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</si>
  <si>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</si>
  <si>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</si>
  <si>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</si>
  <si>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</si>
  <si>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</si>
  <si>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</si>
  <si>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</si>
  <si>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</si>
  <si>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</si>
  <si>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</si>
  <si>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</si>
  <si>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</si>
  <si>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</si>
  <si>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</si>
  <si>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</si>
  <si>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</si>
  <si>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</si>
  <si>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</si>
  <si>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</si>
  <si>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</si>
  <si>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</si>
  <si>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</si>
  <si>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</si>
  <si>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</si>
  <si>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</si>
  <si>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</si>
  <si>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</si>
  <si>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</si>
  <si>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</si>
  <si>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</si>
  <si>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</si>
  <si>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</si>
  <si>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</si>
  <si>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</si>
  <si>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</si>
  <si>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</si>
  <si>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</si>
  <si>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</si>
  <si>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</si>
  <si>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</si>
  <si>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</si>
  <si>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</si>
  <si>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</si>
  <si>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</si>
  <si>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</si>
  <si>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</si>
  <si>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</si>
  <si>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</si>
  <si>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</si>
  <si>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</si>
  <si>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</si>
  <si>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</si>
  <si>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</si>
  <si>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</si>
  <si>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</si>
  <si>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</si>
  <si>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</si>
  <si>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</si>
  <si>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</si>
  <si>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</si>
  <si>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</si>
  <si>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</si>
  <si>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</si>
  <si>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</si>
  <si>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</si>
  <si>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</si>
  <si>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</si>
  <si>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</si>
  <si>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</si>
  <si>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</si>
  <si>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</si>
  <si>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</si>
  <si>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</si>
  <si>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</si>
  <si>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</si>
  <si>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</si>
  <si>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</si>
  <si>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</si>
  <si>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</si>
  <si>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</si>
  <si>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</si>
  <si>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</si>
  <si>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</si>
  <si>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</si>
  <si>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</si>
  <si>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</si>
  <si>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</si>
  <si>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</si>
  <si>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</si>
  <si>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</si>
  <si>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</si>
  <si>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</si>
  <si>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</si>
  <si>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</si>
  <si>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</si>
  <si>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</si>
  <si>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</si>
  <si>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</si>
  <si>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</si>
  <si>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</si>
  <si>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</si>
  <si>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</si>
  <si>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</si>
  <si>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</si>
  <si>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</si>
  <si>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</si>
  <si>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</si>
  <si>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</si>
  <si>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</si>
  <si>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</si>
  <si>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</si>
  <si>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</si>
  <si>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</si>
  <si>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</si>
  <si>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</si>
  <si>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</si>
  <si>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</si>
  <si>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</si>
  <si>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</si>
  <si>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</si>
  <si>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</si>
  <si>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</si>
  <si>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</si>
  <si>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</si>
  <si>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</si>
  <si>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</si>
  <si>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</si>
  <si>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</si>
  <si>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</si>
  <si>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</si>
  <si>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</si>
  <si>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</si>
  <si>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</si>
  <si>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</si>
  <si>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</si>
  <si>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</si>
  <si>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</si>
  <si>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</si>
  <si>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</si>
  <si>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</si>
  <si>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</si>
  <si>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</si>
  <si>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</si>
  <si>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</si>
  <si>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</si>
  <si>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</si>
  <si>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</si>
  <si>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</si>
  <si>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</si>
  <si>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</si>
  <si>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</si>
  <si>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</si>
  <si>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</si>
  <si>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</si>
  <si>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</si>
  <si>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</si>
  <si>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</si>
  <si>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</si>
  <si>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</si>
  <si>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</si>
  <si>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</si>
  <si>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</si>
  <si>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</si>
  <si>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</si>
  <si>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</si>
  <si>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</si>
  <si>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</si>
  <si>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</si>
  <si>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</si>
  <si>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</si>
  <si>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</si>
  <si>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</si>
  <si>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</si>
  <si>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</si>
  <si>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</si>
  <si>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</si>
  <si>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</si>
  <si>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</si>
  <si>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</si>
  <si>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</si>
  <si>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</si>
  <si>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</si>
  <si>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</si>
  <si>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</si>
  <si>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</si>
  <si>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</si>
  <si>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</si>
  <si>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</si>
  <si>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</si>
  <si>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</si>
  <si>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</si>
  <si>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</si>
  <si>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</si>
  <si>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</si>
  <si>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</si>
  <si>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</si>
  <si>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</si>
  <si>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</si>
  <si>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</si>
  <si>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</si>
  <si>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</si>
  <si>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</si>
  <si>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</si>
  <si>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</si>
  <si>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</si>
  <si>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</si>
  <si>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</si>
  <si>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</si>
  <si>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</si>
  <si>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</si>
  <si>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</si>
  <si>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</si>
  <si>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</si>
  <si>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</si>
  <si>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</si>
  <si>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</si>
  <si>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</si>
  <si>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</si>
  <si>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</si>
  <si>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</si>
  <si>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</si>
  <si>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</si>
  <si>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</si>
  <si>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</si>
  <si>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</si>
  <si>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</si>
  <si>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</si>
  <si>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</si>
  <si>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</si>
  <si>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</si>
  <si>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</si>
  <si>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</si>
  <si>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</si>
  <si>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</si>
  <si>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</si>
  <si>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</si>
  <si>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</si>
  <si>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</si>
  <si>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</si>
  <si>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</si>
  <si>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</si>
  <si>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</si>
  <si>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</si>
  <si>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</si>
  <si>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</si>
  <si>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</si>
  <si>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</si>
  <si>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</si>
  <si>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</si>
  <si>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</si>
  <si>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</si>
  <si>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</si>
  <si>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</si>
  <si>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</si>
  <si>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</si>
  <si>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</si>
  <si>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</si>
  <si>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</si>
  <si>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</si>
  <si>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</si>
  <si>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</si>
  <si>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</si>
  <si>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</si>
  <si>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</si>
  <si>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</si>
  <si>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</si>
  <si>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</si>
  <si>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</si>
  <si>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</si>
  <si>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</si>
  <si>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</si>
  <si>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</si>
  <si>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</si>
  <si>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</si>
  <si>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</si>
  <si>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</si>
  <si>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</si>
  <si>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</si>
  <si>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</si>
  <si>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</si>
  <si>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</si>
  <si>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</si>
  <si>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</si>
  <si>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</si>
  <si>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</si>
  <si>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</si>
  <si>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</si>
  <si>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</si>
  <si>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</si>
  <si>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</si>
  <si>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</si>
  <si>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</si>
  <si>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</si>
  <si>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</si>
  <si>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</si>
  <si>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</si>
  <si>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</si>
  <si>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</si>
  <si>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</si>
  <si>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</si>
  <si>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</si>
  <si>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</si>
  <si>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</si>
  <si>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</si>
  <si>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</si>
  <si>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</si>
  <si>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</si>
  <si>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</si>
  <si>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</si>
  <si>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</si>
  <si>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</si>
  <si>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</si>
  <si>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</si>
  <si>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</si>
  <si>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</si>
  <si>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</si>
  <si>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</si>
  <si>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</si>
  <si>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</si>
  <si>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</si>
  <si>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</si>
  <si>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</si>
  <si>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</si>
  <si>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</si>
  <si>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</si>
  <si>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</si>
  <si>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</si>
  <si>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</si>
  <si>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</si>
  <si>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</si>
  <si>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</si>
  <si>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</si>
  <si>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</si>
  <si>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</si>
  <si>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</si>
  <si>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</si>
  <si>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</si>
  <si>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</si>
  <si>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</si>
  <si>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</si>
  <si>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</si>
  <si>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</si>
  <si>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</si>
  <si>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</si>
  <si>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</si>
  <si>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</si>
  <si>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</si>
  <si>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</si>
  <si>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</si>
  <si>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</si>
  <si>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</si>
  <si>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</si>
  <si>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</si>
  <si>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</si>
  <si>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</si>
  <si>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</si>
  <si>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</si>
  <si>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</si>
  <si>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</si>
  <si>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</si>
  <si>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</si>
  <si>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</si>
  <si>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</si>
  <si>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</si>
  <si>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</si>
  <si>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</si>
  <si>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</si>
  <si>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</si>
  <si>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</si>
  <si>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</si>
  <si>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</si>
  <si>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</si>
  <si>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</si>
  <si>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</si>
  <si>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</si>
  <si>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</si>
  <si>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</si>
  <si>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</si>
  <si>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</si>
  <si>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</si>
  <si>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</si>
  <si>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</si>
  <si>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</si>
  <si>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</si>
  <si>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</si>
  <si>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</si>
  <si>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</si>
  <si>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</si>
  <si>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</si>
  <si>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</si>
  <si>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</si>
  <si>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</si>
  <si>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</si>
  <si>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</si>
  <si>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</si>
  <si>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</si>
  <si>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</si>
  <si>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</si>
  <si>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</si>
  <si>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</si>
  <si>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</si>
  <si>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</si>
  <si>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</si>
  <si>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</si>
  <si>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</si>
  <si>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</si>
  <si>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</si>
  <si>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</si>
  <si>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</si>
  <si>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</si>
  <si>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</si>
  <si>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</si>
  <si>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</si>
  <si>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</si>
  <si>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</si>
  <si>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</si>
  <si>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</si>
  <si>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</si>
  <si>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</si>
  <si>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</si>
  <si>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</si>
  <si>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</si>
  <si>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</si>
  <si>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</si>
  <si>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</si>
  <si>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</si>
  <si>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</si>
  <si>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</si>
  <si>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</si>
  <si>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</si>
  <si>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</si>
  <si>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</si>
  <si>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</si>
  <si>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</si>
  <si>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</si>
  <si>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</si>
  <si>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</si>
  <si>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</si>
  <si>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</si>
  <si>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</si>
  <si>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</si>
  <si>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</si>
  <si>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</si>
  <si>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</si>
  <si>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</si>
  <si>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</si>
  <si>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</si>
  <si>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</si>
  <si>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</si>
  <si>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</si>
  <si>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</si>
  <si>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</si>
  <si>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</si>
  <si>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</si>
  <si>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</si>
  <si>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</si>
  <si>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</si>
  <si>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</si>
  <si>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</si>
  <si>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</si>
  <si>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</si>
  <si>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</si>
  <si>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</si>
  <si>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</si>
  <si>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</si>
  <si>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</si>
  <si>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</si>
  <si>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</si>
  <si>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</si>
  <si>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</si>
  <si>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</si>
  <si>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</si>
  <si>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</si>
  <si>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</si>
  <si>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</si>
  <si>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</si>
  <si>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</si>
  <si>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</si>
  <si>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</si>
  <si>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</si>
  <si>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</si>
  <si>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</si>
  <si>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</si>
  <si>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</si>
  <si>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</si>
  <si>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</si>
  <si>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</si>
  <si>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</si>
  <si>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</si>
  <si>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</si>
  <si>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</si>
  <si>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</si>
  <si>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</si>
  <si>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</si>
  <si>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</si>
  <si>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</si>
  <si>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</si>
  <si>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</si>
  <si>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</si>
  <si>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</si>
  <si>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</si>
  <si>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</si>
  <si>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</si>
  <si>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</si>
  <si>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</si>
  <si>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</si>
  <si>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</si>
  <si>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</si>
  <si>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</si>
  <si>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</si>
  <si>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</si>
  <si>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</si>
  <si>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</si>
  <si>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</si>
  <si>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</si>
  <si>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</si>
  <si>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</si>
  <si>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</si>
  <si>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</si>
  <si>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</si>
  <si>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</si>
  <si>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</si>
  <si>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</si>
  <si>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</si>
  <si>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</si>
  <si>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</si>
  <si>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</si>
  <si>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</si>
  <si>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</si>
  <si>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</si>
  <si>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</si>
  <si>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</si>
  <si>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</si>
  <si>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</si>
  <si>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</si>
  <si>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</si>
  <si>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</si>
  <si>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</si>
  <si>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</si>
  <si>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</si>
  <si>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</si>
  <si>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</si>
  <si>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</si>
  <si>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</si>
  <si>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</si>
  <si>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</si>
  <si>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</si>
  <si>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</si>
  <si>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</si>
  <si>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</si>
  <si>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</si>
  <si>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</si>
  <si>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</si>
  <si>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</si>
  <si>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</si>
  <si>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</si>
  <si>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</si>
  <si>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</si>
  <si>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</si>
  <si>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</si>
  <si>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</si>
  <si>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</si>
  <si>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</si>
  <si>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</si>
  <si>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</si>
  <si>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</si>
  <si>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</si>
  <si>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</si>
  <si>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</si>
  <si>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</si>
  <si>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</si>
  <si>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</si>
  <si>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</si>
  <si>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</si>
  <si>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</si>
  <si>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</si>
  <si>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</si>
  <si>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</si>
  <si>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</si>
  <si>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</si>
  <si>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</si>
  <si>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</si>
  <si>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</si>
  <si>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</si>
  <si>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</si>
  <si>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</si>
  <si>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</si>
  <si>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</si>
  <si>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</si>
  <si>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</si>
  <si>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</si>
  <si>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</si>
  <si>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</si>
  <si>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</si>
  <si>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</si>
  <si>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</si>
  <si>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</si>
  <si>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</si>
  <si>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</si>
  <si>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</si>
  <si>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</si>
  <si>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</si>
  <si>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</si>
  <si>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</si>
  <si>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</si>
  <si>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</si>
  <si>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</si>
  <si>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</si>
  <si>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</si>
  <si>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</si>
  <si>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</si>
  <si>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</si>
  <si>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</si>
  <si>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</si>
  <si>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</si>
  <si>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</si>
  <si>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</si>
  <si>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</si>
  <si>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</si>
  <si>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</si>
  <si>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</si>
  <si>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</si>
  <si>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</si>
  <si>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</si>
  <si>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</si>
  <si>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</si>
  <si>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</si>
  <si>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</si>
  <si>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</si>
  <si>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</si>
  <si>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</si>
  <si>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</si>
  <si>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</si>
  <si>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</si>
  <si>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</si>
  <si>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</si>
  <si>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</si>
  <si>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</si>
  <si>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</si>
  <si>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</si>
  <si>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</si>
  <si>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</si>
  <si>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</si>
  <si>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</si>
  <si>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</si>
  <si>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</si>
  <si>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</si>
  <si>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</si>
  <si>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</si>
  <si>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</si>
  <si>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</si>
  <si>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</si>
  <si>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</si>
  <si>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</si>
  <si>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</si>
  <si>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</si>
  <si>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</si>
  <si>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</si>
  <si>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</si>
  <si>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</si>
  <si>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</si>
  <si>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</si>
  <si>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</si>
  <si>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</si>
  <si>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</si>
  <si>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</si>
  <si>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</si>
  <si>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</si>
  <si>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</si>
  <si>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</si>
  <si>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</si>
  <si>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</si>
  <si>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</si>
  <si>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</si>
  <si>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</si>
  <si>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</si>
  <si>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</si>
  <si>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</si>
  <si>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</si>
  <si>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</si>
  <si>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</si>
  <si>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</si>
  <si>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</si>
  <si>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</si>
  <si>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</si>
  <si>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</si>
  <si>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</si>
  <si>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</si>
  <si>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</si>
  <si>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</si>
  <si>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</si>
  <si>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</si>
  <si>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</si>
  <si>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</si>
  <si>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</si>
  <si>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</si>
  <si>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</si>
  <si>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</si>
  <si>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</si>
  <si>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</si>
  <si>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</si>
  <si>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</si>
  <si>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</si>
  <si>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</si>
  <si>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</si>
  <si>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</si>
  <si>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</si>
  <si>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</si>
  <si>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</si>
  <si>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</si>
  <si>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</si>
  <si>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</si>
  <si>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</si>
  <si>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</si>
  <si>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</si>
  <si>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</si>
  <si>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</si>
  <si>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</si>
  <si>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</si>
  <si>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</si>
  <si>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</si>
  <si>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</si>
  <si>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</si>
  <si>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</si>
  <si>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</si>
  <si>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</si>
  <si>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</si>
  <si>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</si>
  <si>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</si>
  <si>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</si>
  <si>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</si>
  <si>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</si>
  <si>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</si>
  <si>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</si>
  <si>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</si>
  <si>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</si>
  <si>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</si>
  <si>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</si>
  <si>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</si>
  <si>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</si>
  <si>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</si>
  <si>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</si>
  <si>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</si>
  <si>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</si>
  <si>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</si>
  <si>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</si>
  <si>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</si>
  <si>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</si>
  <si>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</si>
  <si>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</si>
  <si>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</si>
  <si>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</si>
  <si>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</si>
  <si>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</si>
  <si>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</si>
  <si>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</si>
  <si>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</si>
  <si>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</si>
  <si>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</si>
  <si>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</si>
  <si>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</si>
  <si>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</si>
  <si>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</si>
  <si>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</si>
  <si>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</si>
  <si>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</si>
  <si>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</si>
  <si>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</si>
  <si>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</si>
  <si>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</si>
  <si>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</si>
  <si>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</si>
  <si>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</si>
  <si>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</si>
  <si>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</si>
  <si>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</si>
  <si>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</si>
  <si>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</si>
  <si>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</si>
  <si>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</si>
  <si>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</si>
  <si>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</si>
  <si>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</si>
  <si>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</si>
  <si>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</si>
  <si>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</si>
  <si>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</si>
  <si>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</si>
  <si>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</si>
  <si>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</si>
  <si>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</si>
  <si>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</si>
  <si>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</si>
  <si>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</si>
  <si>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</si>
  <si>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</si>
  <si>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</si>
  <si>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</si>
  <si>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</si>
  <si>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</si>
  <si>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</si>
  <si>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</si>
  <si>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</si>
  <si>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</si>
  <si>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</si>
  <si>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</si>
  <si>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</si>
  <si>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</si>
  <si>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</si>
  <si>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</si>
  <si>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</si>
  <si>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</si>
  <si>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</si>
  <si>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</si>
  <si>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</si>
  <si>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</si>
  <si>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</si>
  <si>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</si>
  <si>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</si>
  <si>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</si>
  <si>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</si>
  <si>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</si>
  <si>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</si>
  <si>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</si>
  <si>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</si>
  <si>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</si>
  <si>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</si>
  <si>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</si>
  <si>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</si>
  <si>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</si>
  <si>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</si>
  <si>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</si>
  <si>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</si>
  <si>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</si>
  <si>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</si>
  <si>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</si>
  <si>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</si>
  <si>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</si>
  <si>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</si>
  <si>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</si>
  <si>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</si>
  <si>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</si>
  <si>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</si>
  <si>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</si>
  <si>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</si>
  <si>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</si>
  <si>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</si>
  <si>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</si>
  <si>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</si>
  <si>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</si>
  <si>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</si>
  <si>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</si>
  <si>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</si>
  <si>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</si>
  <si>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</si>
  <si>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</si>
  <si>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</si>
  <si>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</si>
  <si>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</si>
  <si>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</si>
  <si>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</si>
  <si>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</si>
  <si>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</si>
  <si>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</si>
  <si>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</si>
  <si>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</si>
  <si>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</si>
  <si>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</si>
  <si>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</si>
  <si>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</si>
  <si>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</si>
  <si>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</si>
  <si>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</si>
  <si>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</si>
  <si>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</si>
  <si>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</si>
  <si>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</si>
  <si>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</si>
  <si>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</si>
  <si>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</si>
  <si>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</si>
  <si>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</si>
  <si>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</si>
  <si>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</si>
  <si>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</si>
  <si>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</si>
  <si>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</si>
  <si>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</si>
  <si>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</si>
  <si>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</si>
  <si>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</si>
  <si>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</si>
  <si>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</si>
  <si>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</si>
  <si>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</si>
  <si>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</si>
  <si>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</si>
  <si>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</si>
  <si>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</si>
  <si>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</si>
  <si>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</si>
  <si>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</si>
  <si>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</si>
  <si>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</si>
  <si>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</si>
  <si>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</si>
  <si>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</si>
  <si>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</si>
  <si>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</si>
  <si>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</si>
  <si>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</si>
  <si>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</si>
  <si>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</si>
  <si>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</si>
  <si>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</si>
  <si>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</si>
  <si>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</si>
  <si>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</si>
  <si>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</si>
  <si>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</si>
  <si>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</si>
  <si>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</si>
  <si>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</si>
  <si>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</si>
  <si>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</si>
  <si>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</si>
  <si>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</si>
  <si>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</si>
  <si>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</si>
  <si>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</si>
  <si>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</si>
  <si>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</si>
  <si>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</si>
  <si>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</si>
  <si>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</si>
  <si>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</si>
  <si>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</si>
  <si>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</si>
  <si>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</si>
  <si>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</si>
  <si>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</si>
  <si>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</si>
  <si>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</si>
  <si>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</si>
  <si>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</si>
  <si>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</si>
  <si>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</si>
  <si>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</si>
  <si>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</si>
  <si>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</si>
  <si>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</si>
  <si>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</si>
  <si>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</si>
  <si>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</si>
  <si>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</si>
  <si>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</si>
  <si>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</si>
  <si>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</si>
  <si>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</si>
  <si>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</si>
  <si>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</si>
  <si>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</si>
  <si>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</si>
  <si>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</si>
  <si>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</si>
  <si>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</si>
  <si>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</si>
  <si>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</si>
  <si>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</si>
  <si>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</si>
  <si>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</si>
  <si>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</si>
  <si>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</si>
  <si>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</si>
  <si>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</si>
  <si>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</si>
  <si>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</si>
  <si>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</si>
  <si>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</si>
  <si>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</si>
  <si>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</si>
  <si>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</si>
  <si>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</si>
  <si>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</si>
  <si>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</si>
  <si>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</si>
  <si>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</si>
  <si>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</si>
  <si>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</si>
  <si>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</si>
  <si>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</si>
  <si>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</si>
  <si>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</si>
  <si>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</si>
  <si>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</si>
  <si>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</si>
  <si>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</si>
  <si>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</si>
  <si>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</si>
  <si>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</si>
  <si>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</si>
  <si>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</si>
  <si>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</si>
  <si>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</si>
  <si>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</si>
  <si>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</si>
  <si>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</si>
  <si>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</si>
  <si>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</si>
  <si>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</si>
  <si>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</si>
  <si>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</si>
  <si>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</si>
  <si>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</si>
  <si>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</si>
  <si>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</si>
  <si>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</si>
  <si>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</si>
  <si>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</si>
  <si>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</si>
  <si>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</si>
  <si>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</si>
  <si>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</si>
  <si>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</si>
  <si>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</si>
  <si>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</si>
  <si>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</si>
  <si>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</si>
  <si>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</si>
  <si>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</si>
  <si>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</si>
  <si>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</si>
  <si>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</si>
  <si>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</si>
  <si>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</si>
  <si>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</si>
  <si>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</si>
  <si>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</si>
  <si>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</si>
  <si>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</si>
  <si>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</si>
  <si>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</si>
  <si>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</si>
  <si>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</si>
  <si>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</si>
  <si>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</si>
  <si>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</si>
  <si>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</si>
  <si>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</si>
  <si>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</si>
  <si>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</si>
  <si>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</si>
  <si>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</si>
  <si>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</si>
  <si>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</si>
  <si>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</si>
  <si>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</si>
  <si>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</si>
  <si>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</si>
  <si>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</si>
  <si>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</si>
  <si>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</si>
  <si>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</si>
  <si>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</si>
  <si>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</si>
  <si>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</si>
  <si>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</si>
  <si>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</si>
  <si>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</si>
  <si>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</si>
  <si>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</si>
  <si>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</si>
  <si>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</si>
  <si>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</si>
  <si>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</si>
  <si>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</si>
  <si>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</si>
  <si>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</si>
  <si>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</si>
  <si>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</si>
  <si>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</si>
  <si>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</si>
  <si>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</si>
  <si>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</si>
  <si>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</si>
  <si>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</si>
  <si>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</si>
  <si>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</si>
  <si>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</si>
  <si>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</si>
  <si>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</si>
  <si>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</si>
  <si>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</si>
  <si>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</si>
  <si>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</si>
  <si>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</si>
  <si>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</si>
  <si>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</si>
  <si>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</si>
  <si>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</si>
  <si>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</si>
  <si>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</si>
  <si>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</si>
  <si>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</si>
  <si>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</si>
  <si>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</si>
  <si>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</si>
  <si>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</si>
  <si>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</si>
  <si>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</si>
  <si>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</si>
  <si>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</si>
  <si>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</si>
  <si>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</si>
  <si>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</si>
  <si>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</si>
  <si>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</si>
  <si>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</si>
  <si>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</si>
  <si>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</si>
  <si>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</si>
  <si>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</si>
  <si>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</si>
  <si>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</si>
  <si>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</si>
  <si>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</si>
  <si>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</si>
  <si>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</si>
  <si>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</si>
  <si>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</si>
  <si>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</si>
  <si>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</si>
  <si>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</si>
  <si>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</si>
  <si>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</si>
  <si>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</si>
  <si>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</si>
  <si>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</si>
  <si>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</si>
  <si>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</si>
  <si>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</si>
  <si>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</si>
  <si>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</si>
  <si>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</si>
  <si>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</si>
  <si>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</si>
  <si>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</si>
  <si>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</si>
  <si>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</si>
  <si>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</si>
  <si>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</si>
  <si>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</si>
  <si>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</si>
  <si>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</si>
  <si>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</si>
  <si>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</si>
  <si>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</si>
  <si>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</si>
  <si>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</si>
  <si>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</si>
  <si>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</si>
  <si>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</si>
  <si>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</si>
  <si>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</si>
  <si>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</si>
  <si>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</si>
  <si>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</si>
  <si>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</si>
  <si>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</si>
  <si>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</si>
  <si>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</si>
  <si>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</si>
  <si>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</si>
  <si>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</si>
  <si>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</si>
  <si>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</si>
  <si>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</si>
  <si>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</si>
  <si>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</si>
  <si>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</si>
  <si>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</si>
  <si>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</si>
  <si>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</si>
  <si>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</si>
  <si>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</si>
  <si>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</si>
  <si>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</si>
  <si>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</si>
  <si>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</si>
  <si>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</si>
  <si>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</si>
  <si>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</si>
  <si>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</si>
  <si>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</si>
  <si>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</si>
  <si>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</si>
  <si>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</si>
  <si>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</si>
  <si>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</si>
  <si>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</si>
  <si>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</si>
  <si>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</si>
  <si>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</si>
  <si>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</si>
  <si>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</si>
  <si>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</si>
  <si>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</si>
  <si>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</si>
  <si>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</si>
  <si>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</si>
  <si>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</si>
  <si>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</si>
  <si>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</si>
  <si>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</si>
  <si>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</si>
  <si>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</si>
  <si>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</si>
  <si>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</si>
  <si>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</si>
  <si>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</si>
  <si>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</si>
  <si>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</si>
  <si>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</si>
  <si>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</si>
  <si>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</si>
  <si>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</si>
  <si>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</si>
  <si>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</si>
  <si>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</si>
  <si>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</si>
  <si>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</si>
  <si>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</si>
  <si>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</si>
  <si>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</si>
  <si>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</si>
  <si>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</si>
  <si>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</si>
  <si>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</si>
  <si>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</si>
  <si>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</si>
  <si>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</si>
  <si>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</si>
  <si>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</si>
  <si>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</si>
  <si>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</si>
  <si>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</si>
  <si>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</si>
  <si>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</si>
  <si>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</si>
  <si>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</si>
  <si>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</si>
  <si>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</si>
  <si>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</si>
  <si>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</si>
  <si>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</si>
  <si>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</si>
  <si>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</si>
  <si>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</si>
  <si>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</si>
  <si>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</si>
  <si>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</si>
  <si>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</si>
  <si>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</si>
  <si>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</si>
  <si>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</si>
  <si>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</si>
  <si>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</si>
  <si>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</si>
  <si>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</si>
  <si>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</si>
  <si>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</si>
  <si>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</si>
  <si>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</si>
  <si>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</si>
  <si>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</si>
  <si>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</si>
  <si>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</si>
  <si>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</si>
  <si>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</si>
  <si>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</si>
  <si>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</si>
  <si>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</si>
  <si>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</si>
  <si>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</si>
  <si>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</si>
  <si>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</si>
  <si>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</si>
  <si>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</si>
  <si>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</si>
  <si>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</si>
  <si>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</si>
  <si>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</si>
  <si>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</si>
  <si>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</si>
  <si>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</si>
  <si>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</si>
  <si>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</si>
  <si>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</si>
  <si>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</si>
  <si>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</si>
  <si>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</si>
  <si>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</si>
  <si>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</si>
  <si>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</si>
  <si>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</si>
  <si>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</si>
  <si>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</si>
  <si>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</si>
  <si>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</si>
  <si>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</si>
  <si>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</si>
  <si>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</si>
  <si>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</si>
  <si>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</si>
  <si>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</si>
  <si>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</si>
  <si>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</si>
  <si>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</si>
  <si>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</si>
  <si>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</si>
  <si>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</si>
  <si>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</si>
  <si>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</si>
  <si>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</si>
  <si>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</si>
  <si>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</si>
  <si>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</si>
  <si>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</si>
  <si>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</si>
  <si>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</si>
  <si>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</si>
  <si>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</si>
  <si>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</si>
  <si>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</si>
  <si>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</si>
  <si>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</si>
  <si>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</si>
  <si>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</si>
  <si>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</si>
  <si>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</si>
  <si>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</si>
  <si>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</si>
  <si>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</si>
  <si>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</si>
  <si>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</si>
  <si>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</si>
  <si>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</si>
  <si>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</si>
  <si>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</si>
  <si>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</si>
  <si>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</si>
  <si>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</si>
  <si>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</si>
  <si>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</si>
  <si>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</si>
  <si>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</si>
  <si>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</si>
  <si>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</si>
  <si>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</si>
  <si>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</si>
  <si>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</si>
  <si>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</si>
  <si>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</si>
  <si>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</si>
  <si>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</si>
  <si>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</si>
  <si>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</si>
  <si>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</si>
  <si>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</si>
  <si>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</si>
  <si>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</si>
  <si>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</si>
  <si>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</si>
  <si>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</si>
  <si>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</si>
  <si>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</si>
  <si>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</si>
  <si>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</si>
  <si>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</si>
  <si>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</si>
  <si>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</si>
  <si>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</si>
  <si>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</si>
  <si>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</si>
  <si>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</si>
  <si>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</si>
  <si>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</si>
  <si>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</si>
  <si>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</si>
  <si>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</si>
  <si>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</si>
  <si>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</si>
  <si>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</si>
  <si>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</si>
  <si>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</si>
  <si>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</si>
  <si>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</si>
  <si>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</si>
  <si>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</si>
  <si>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</si>
  <si>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</si>
  <si>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</si>
  <si>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</si>
  <si>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</si>
  <si>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</si>
  <si>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</si>
  <si>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</si>
  <si>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</si>
  <si>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</si>
  <si>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</si>
  <si>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</si>
  <si>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</si>
  <si>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</si>
  <si>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</si>
  <si>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</si>
  <si>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</si>
  <si>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</si>
  <si>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</si>
  <si>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</si>
  <si>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</si>
  <si>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</si>
  <si>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</si>
  <si>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</si>
  <si>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</si>
  <si>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</si>
  <si>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</si>
  <si>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</si>
  <si>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</si>
  <si>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</si>
  <si>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</si>
  <si>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</si>
  <si>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</si>
  <si>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</si>
  <si>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</si>
  <si>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</si>
  <si>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</si>
  <si>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</si>
  <si>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</si>
  <si>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</si>
  <si>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</si>
  <si>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</si>
  <si>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</si>
  <si>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</si>
  <si>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</si>
  <si>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</si>
  <si>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</si>
  <si>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</si>
  <si>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</si>
  <si>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</si>
  <si>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</si>
  <si>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</si>
  <si>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</si>
  <si>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</si>
  <si>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</si>
  <si>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</si>
  <si>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</si>
  <si>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</si>
  <si>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</si>
  <si>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</si>
  <si>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</si>
  <si>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</si>
  <si>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</si>
  <si>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</si>
  <si>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</si>
  <si>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</si>
  <si>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</si>
  <si>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</si>
  <si>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</si>
  <si>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</si>
  <si>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</si>
  <si>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</si>
  <si>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</si>
  <si>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</si>
  <si>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</si>
  <si>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</si>
  <si>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</si>
  <si>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</si>
  <si>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</si>
  <si>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</si>
  <si>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</si>
  <si>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</si>
  <si>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</si>
  <si>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</si>
  <si>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</si>
  <si>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</si>
  <si>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</si>
  <si>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</si>
  <si>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</si>
  <si>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</si>
  <si>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</si>
  <si>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</si>
  <si>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</si>
  <si>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</si>
  <si>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</si>
  <si>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</si>
  <si>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</si>
  <si>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</si>
  <si>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</si>
  <si>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</si>
  <si>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</si>
  <si>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</si>
  <si>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</si>
  <si>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</si>
  <si>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</si>
  <si>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</si>
  <si>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</si>
  <si>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</si>
  <si>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</si>
  <si>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</si>
  <si>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</si>
  <si>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</si>
  <si>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</si>
  <si>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</si>
  <si>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</si>
  <si>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</si>
  <si>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</si>
  <si>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</si>
  <si>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</si>
  <si>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</si>
  <si>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</si>
  <si>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</si>
  <si>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</si>
  <si>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</si>
  <si>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</si>
  <si>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</si>
  <si>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</si>
  <si>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</si>
  <si>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</si>
  <si>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</si>
  <si>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</si>
  <si>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</si>
  <si>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</si>
  <si>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</si>
  <si>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</si>
  <si>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</si>
  <si>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</si>
  <si>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</si>
  <si>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</si>
  <si>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</si>
  <si>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</si>
  <si>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</si>
  <si>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</si>
  <si>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</si>
  <si>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</si>
  <si>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</si>
  <si>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</si>
  <si>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</si>
  <si>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</si>
  <si>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</si>
  <si>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</si>
  <si>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</si>
  <si>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</si>
  <si>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</si>
  <si>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</si>
  <si>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</si>
  <si>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</si>
  <si>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</si>
  <si>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</si>
  <si>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</si>
  <si>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</si>
  <si>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</si>
  <si>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</si>
  <si>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</si>
  <si>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</si>
  <si>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</si>
  <si>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</si>
  <si>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</si>
  <si>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</si>
  <si>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</si>
  <si>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</si>
  <si>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</si>
  <si>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</si>
  <si>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</si>
  <si>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</si>
  <si>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</si>
  <si>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</si>
  <si>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</si>
  <si>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</si>
  <si>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</si>
  <si>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</si>
  <si>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</si>
  <si>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</si>
  <si>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</si>
  <si>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</si>
  <si>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</si>
  <si>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</si>
  <si>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</si>
  <si>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</si>
  <si>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</si>
  <si>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</si>
  <si>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</si>
  <si>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</si>
  <si>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</si>
  <si>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</si>
  <si>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</si>
  <si>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</si>
  <si>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</si>
  <si>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</si>
  <si>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</si>
  <si>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</si>
  <si>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</si>
  <si>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</si>
  <si>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</si>
  <si>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</si>
  <si>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</si>
  <si>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</si>
  <si>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</si>
  <si>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</si>
  <si>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</si>
  <si>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</si>
  <si>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</si>
  <si>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</si>
  <si>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</si>
  <si>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</si>
  <si>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</si>
  <si>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</si>
  <si>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</si>
  <si>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</si>
  <si>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</si>
  <si>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</si>
  <si>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</si>
  <si>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</si>
  <si>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</si>
  <si>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</si>
  <si>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</si>
  <si>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</si>
  <si>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</si>
  <si>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</si>
  <si>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</si>
  <si>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</si>
  <si>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</si>
  <si>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</si>
  <si>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</si>
  <si>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</si>
  <si>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</si>
  <si>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</si>
  <si>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</si>
  <si>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</si>
  <si>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</si>
  <si>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</si>
  <si>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</si>
  <si>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</si>
  <si>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</si>
  <si>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</si>
  <si>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</si>
  <si>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</si>
  <si>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</si>
  <si>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</si>
  <si>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</si>
  <si>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</si>
  <si>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</si>
  <si>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</si>
  <si>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</si>
  <si>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</si>
  <si>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</si>
  <si>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</si>
  <si>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</si>
  <si>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</si>
  <si>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</si>
  <si>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</si>
  <si>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</si>
  <si>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</si>
  <si>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</si>
  <si>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</si>
  <si>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</si>
  <si>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</si>
  <si>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</si>
  <si>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</si>
  <si>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</si>
  <si>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</si>
  <si>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</si>
  <si>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</si>
  <si>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</si>
  <si>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</si>
  <si>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</si>
  <si>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</si>
  <si>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</si>
  <si>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</si>
  <si>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</si>
  <si>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</si>
  <si>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</si>
  <si>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</si>
  <si>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</si>
  <si>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</si>
  <si>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</si>
  <si>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</si>
  <si>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</si>
  <si>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</si>
  <si>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</si>
  <si>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</si>
  <si>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</si>
  <si>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</si>
  <si>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</si>
  <si>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</si>
  <si>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</si>
  <si>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</si>
  <si>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</si>
  <si>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</si>
  <si>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</si>
  <si>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</si>
  <si>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</si>
  <si>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</si>
  <si>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</si>
  <si>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</si>
  <si>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</si>
  <si>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</si>
  <si>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</si>
  <si>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</si>
  <si>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</si>
  <si>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</si>
  <si>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</si>
  <si>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</si>
  <si>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</si>
  <si>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</si>
  <si>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</si>
  <si>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</si>
  <si>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</si>
  <si>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</si>
  <si>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</si>
  <si>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</si>
  <si>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</si>
  <si>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</si>
  <si>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</si>
  <si>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</si>
  <si>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</si>
  <si>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</si>
  <si>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</si>
  <si>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</si>
  <si>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</si>
  <si>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</si>
  <si>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</si>
  <si>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</si>
  <si>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</si>
  <si>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</si>
  <si>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</si>
  <si>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</si>
  <si>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</si>
  <si>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</si>
  <si>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</si>
  <si>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</si>
  <si>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</si>
  <si>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</si>
  <si>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</si>
  <si>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</si>
  <si>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</si>
  <si>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</si>
  <si>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</si>
  <si>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</si>
  <si>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</si>
  <si>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</si>
  <si>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</si>
  <si>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</si>
  <si>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</si>
  <si>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</si>
  <si>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</si>
  <si>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</si>
  <si>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</si>
  <si>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</si>
  <si>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</si>
  <si>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</si>
  <si>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</si>
  <si>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</si>
  <si>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</si>
  <si>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</si>
  <si>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</si>
  <si>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</si>
  <si>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</si>
  <si>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</si>
  <si>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</si>
  <si>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</si>
  <si>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</si>
  <si>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</si>
  <si>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</si>
  <si>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</si>
  <si>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</si>
  <si>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</si>
  <si>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</si>
  <si>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</si>
  <si>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</si>
  <si>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</si>
  <si>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</si>
  <si>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</si>
  <si>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</si>
  <si>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</si>
  <si>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</si>
  <si>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</si>
  <si>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</si>
  <si>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</si>
  <si>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</si>
  <si>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</si>
  <si>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</si>
  <si>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</si>
  <si>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</si>
  <si>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</si>
  <si>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</si>
  <si>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</si>
  <si>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</si>
  <si>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</si>
  <si>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</si>
  <si>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</si>
  <si>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</si>
  <si>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</si>
  <si>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</si>
  <si>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</si>
  <si>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</si>
  <si>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</si>
  <si>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</si>
  <si>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</si>
  <si>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</si>
  <si>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</si>
  <si>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</si>
  <si>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</si>
  <si>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</si>
  <si>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</si>
  <si>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</si>
  <si>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</si>
  <si>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</si>
  <si>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</si>
  <si>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</si>
  <si>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</si>
  <si>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</si>
  <si>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</si>
  <si>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</si>
  <si>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</si>
  <si>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</si>
  <si>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</si>
  <si>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</si>
  <si>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</si>
  <si>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</si>
  <si>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</si>
  <si>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</si>
  <si>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</si>
  <si>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</si>
  <si>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</si>
  <si>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</si>
  <si>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</si>
  <si>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</si>
  <si>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</si>
  <si>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</si>
  <si>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</si>
  <si>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</si>
  <si>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</si>
  <si>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</si>
  <si>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</si>
  <si>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</si>
  <si>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</si>
  <si>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</si>
  <si>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</si>
  <si>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</si>
  <si>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</si>
  <si>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</si>
  <si>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</si>
  <si>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</si>
  <si>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</si>
  <si>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</si>
  <si>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</si>
  <si>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</si>
  <si>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</si>
  <si>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</si>
  <si>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</si>
  <si>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</si>
  <si>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</si>
  <si>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</si>
  <si>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</si>
  <si>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</si>
  <si>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</si>
  <si>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</si>
  <si>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</si>
  <si>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</si>
  <si>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</si>
  <si>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</si>
  <si>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</si>
  <si>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</si>
  <si>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</si>
  <si>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</si>
  <si>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</si>
  <si>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</si>
  <si>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</si>
  <si>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</si>
  <si>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</si>
  <si>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</si>
  <si>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</si>
  <si>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</si>
  <si>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</si>
  <si>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</si>
  <si>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</si>
  <si>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</si>
  <si>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</si>
  <si>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</si>
  <si>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</si>
  <si>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</si>
  <si>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</si>
  <si>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</si>
  <si>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</si>
  <si>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</si>
  <si>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</si>
  <si>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</si>
  <si>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</si>
  <si>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</si>
  <si>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</si>
  <si>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</si>
  <si>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</si>
  <si>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</si>
  <si>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</si>
  <si>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</si>
  <si>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</si>
  <si>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</si>
  <si>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</si>
  <si>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</si>
  <si>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</si>
  <si>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</si>
  <si>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</si>
  <si>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</si>
  <si>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</si>
  <si>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</si>
  <si>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</si>
  <si>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</si>
  <si>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</si>
  <si>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</si>
  <si>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</si>
  <si>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</si>
  <si>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</si>
  <si>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</si>
  <si>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</si>
  <si>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</si>
  <si>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</si>
  <si>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</si>
  <si>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</si>
  <si>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</si>
  <si>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</si>
  <si>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</si>
  <si>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</si>
  <si>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</si>
  <si>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</si>
  <si>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</si>
  <si>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</si>
  <si>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</si>
  <si>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</si>
  <si>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</si>
  <si>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</si>
  <si>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</si>
  <si>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</si>
  <si>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</si>
  <si>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</si>
  <si>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</si>
  <si>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</si>
  <si>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</si>
  <si>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</si>
  <si>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</si>
  <si>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</si>
  <si>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</si>
  <si>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</si>
  <si>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</si>
  <si>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</si>
  <si>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</si>
  <si>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</si>
  <si>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</si>
  <si>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</si>
  <si>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</si>
  <si>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</si>
  <si>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</si>
  <si>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</si>
  <si>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</si>
  <si>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</si>
  <si>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</si>
  <si>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</si>
  <si>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</si>
  <si>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</si>
  <si>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</si>
  <si>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</si>
  <si>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</si>
  <si>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</si>
  <si>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</si>
  <si>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</si>
  <si>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</si>
  <si>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</si>
  <si>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</si>
  <si>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</si>
  <si>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</si>
  <si>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</si>
  <si>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</si>
  <si>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</si>
  <si>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</si>
  <si>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</si>
  <si>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</si>
  <si>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</si>
  <si>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</si>
  <si>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</si>
  <si>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</si>
  <si>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</si>
  <si>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</si>
  <si>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</si>
  <si>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</si>
  <si>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</si>
  <si>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</si>
  <si>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</si>
  <si>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</si>
  <si>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</si>
  <si>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</si>
  <si>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</si>
  <si>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</si>
  <si>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</si>
  <si>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</si>
  <si>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</si>
  <si>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</si>
  <si>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</si>
  <si>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</si>
  <si>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</si>
  <si>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</si>
  <si>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</si>
  <si>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</si>
  <si>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</si>
  <si>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</si>
  <si>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</si>
  <si>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</si>
  <si>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</si>
  <si>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</si>
  <si>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</si>
  <si>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</si>
  <si>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</si>
  <si>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</si>
  <si>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</si>
  <si>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</si>
  <si>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</si>
  <si>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</si>
  <si>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</si>
  <si>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</si>
  <si>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</si>
  <si>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</si>
  <si>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</si>
  <si>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</si>
  <si>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</si>
  <si>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</si>
  <si>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</si>
  <si>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</si>
  <si>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</si>
  <si>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</si>
  <si>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</si>
  <si>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</si>
  <si>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</si>
  <si>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</si>
  <si>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</si>
  <si>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</si>
  <si>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</si>
  <si>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</si>
  <si>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</si>
  <si>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</si>
  <si>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</si>
  <si>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</si>
  <si>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</si>
  <si>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</si>
  <si>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</si>
  <si>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</si>
  <si>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</si>
  <si>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</si>
  <si>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</si>
  <si>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</si>
  <si>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</si>
  <si>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</si>
  <si>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</si>
  <si>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</si>
  <si>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</si>
  <si>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</si>
  <si>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</si>
  <si>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</si>
  <si>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</si>
  <si>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</si>
  <si>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</si>
  <si>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</si>
  <si>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</si>
  <si>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</si>
  <si>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</si>
  <si>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</si>
  <si>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</si>
  <si>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</si>
  <si>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</si>
  <si>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</si>
  <si>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</si>
  <si>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</si>
  <si>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</si>
  <si>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</si>
  <si>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</si>
  <si>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</si>
  <si>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</si>
  <si>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</si>
  <si>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</si>
  <si>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</si>
  <si>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</si>
  <si>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</si>
  <si>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</si>
  <si>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</si>
  <si>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</si>
  <si>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</si>
  <si>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</si>
  <si>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</si>
  <si>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</si>
  <si>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</si>
  <si>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</si>
  <si>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</si>
  <si>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</si>
  <si>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</si>
  <si>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</si>
  <si>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</si>
  <si>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</si>
  <si>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</si>
  <si>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</si>
  <si>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</si>
  <si>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</si>
  <si>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</si>
  <si>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</si>
  <si>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</si>
  <si>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</si>
  <si>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</si>
  <si>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</si>
  <si>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</si>
  <si>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</si>
  <si>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</si>
  <si>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</si>
  <si>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</si>
  <si>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</si>
  <si>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</si>
  <si>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</si>
  <si>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</si>
  <si>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</si>
  <si>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</si>
  <si>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</si>
  <si>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</si>
  <si>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</si>
  <si>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</si>
  <si>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</si>
  <si>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</si>
  <si>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</si>
  <si>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</si>
  <si>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</si>
  <si>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</si>
  <si>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</si>
  <si>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</si>
  <si>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</si>
  <si>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</si>
  <si>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</si>
  <si>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</si>
  <si>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</si>
  <si>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</si>
  <si>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</si>
  <si>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</si>
  <si>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</si>
  <si>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</si>
  <si>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</si>
  <si>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</si>
  <si>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</si>
  <si>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</si>
  <si>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</si>
  <si>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</si>
  <si>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</si>
  <si>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</si>
  <si>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</si>
  <si>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</si>
  <si>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</si>
  <si>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</si>
  <si>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</si>
  <si>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</si>
  <si>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</si>
  <si>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</si>
  <si>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</si>
  <si>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</si>
  <si>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</si>
  <si>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</si>
  <si>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</si>
  <si>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</si>
  <si>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</si>
  <si>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</si>
  <si>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</si>
  <si>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</si>
  <si>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</si>
  <si>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</si>
  <si>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</si>
  <si>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</si>
  <si>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</si>
  <si>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</si>
  <si>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</si>
  <si>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</si>
  <si>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</si>
  <si>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</si>
  <si>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</si>
  <si>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</si>
  <si>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</si>
  <si>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</si>
  <si>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</si>
  <si>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</si>
  <si>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</si>
  <si>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</si>
  <si>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</si>
  <si>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</si>
  <si>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</si>
  <si>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</si>
  <si>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</si>
  <si>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</si>
  <si>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</si>
  <si>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</si>
  <si>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</si>
  <si>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</si>
  <si>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</si>
  <si>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</si>
  <si>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</si>
  <si>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</si>
  <si>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</si>
  <si>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</si>
  <si>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</si>
  <si>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</si>
  <si>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</si>
  <si>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</si>
  <si>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</si>
  <si>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</si>
  <si>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</si>
  <si>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</si>
  <si>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</si>
  <si>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</si>
  <si>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</si>
  <si>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</si>
  <si>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</si>
  <si>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</si>
  <si>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</si>
  <si>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</si>
  <si>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</si>
  <si>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</si>
  <si>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</si>
  <si>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</si>
  <si>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</si>
  <si>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</si>
  <si>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</si>
  <si>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</si>
  <si>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</si>
  <si>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</si>
  <si>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</si>
  <si>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</si>
  <si>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</si>
  <si>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</si>
  <si>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</si>
  <si>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</si>
  <si>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</si>
  <si>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</si>
  <si>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</si>
  <si>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</si>
  <si>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</si>
  <si>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</si>
  <si>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</si>
  <si>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</si>
  <si>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</si>
  <si>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</si>
  <si>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</si>
  <si>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</si>
  <si>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</si>
  <si>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</si>
  <si>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</si>
  <si>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</si>
  <si>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</si>
  <si>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</si>
  <si>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</si>
  <si>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</si>
  <si>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</si>
  <si>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</si>
  <si>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</si>
  <si>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</si>
  <si>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</si>
  <si>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</si>
  <si>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</si>
  <si>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</si>
  <si>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</si>
  <si>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</si>
  <si>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</si>
  <si>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</si>
  <si>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</si>
  <si>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</si>
  <si>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</si>
  <si>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</si>
  <si>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</si>
  <si>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</si>
  <si>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</si>
  <si>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</si>
  <si>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</si>
  <si>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</si>
  <si>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</si>
  <si>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</si>
  <si>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</si>
  <si>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</si>
  <si>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</si>
  <si>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</si>
  <si>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</si>
  <si>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</si>
  <si>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</si>
  <si>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</si>
  <si>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</si>
  <si>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</si>
  <si>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</si>
  <si>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</si>
  <si>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</si>
  <si>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</si>
  <si>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</si>
  <si>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</si>
  <si>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</si>
  <si>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</si>
  <si>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</si>
  <si>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</si>
  <si>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</si>
  <si>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</si>
  <si>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</si>
  <si>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</si>
  <si>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</si>
  <si>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</si>
  <si>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</si>
  <si>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</si>
  <si>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</si>
  <si>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</si>
  <si>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</si>
  <si>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</si>
  <si>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</si>
  <si>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</si>
  <si>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</si>
  <si>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</si>
  <si>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</si>
  <si>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</si>
  <si>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</si>
  <si>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</si>
  <si>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</si>
  <si>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</si>
  <si>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</si>
  <si>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</si>
  <si>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</si>
  <si>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</si>
  <si>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</si>
  <si>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</si>
  <si>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</si>
  <si>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</si>
  <si>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</si>
  <si>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</si>
  <si>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</si>
  <si>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</si>
  <si>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</si>
  <si>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</si>
  <si>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</si>
  <si>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</si>
  <si>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</si>
  <si>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</si>
  <si>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</si>
  <si>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</si>
  <si>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</si>
  <si>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</si>
  <si>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</si>
  <si>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</si>
  <si>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</si>
  <si>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</si>
  <si>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</si>
  <si>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</si>
  <si>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</si>
  <si>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</si>
  <si>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</si>
  <si>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</si>
  <si>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</si>
  <si>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</si>
  <si>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</si>
  <si>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</si>
  <si>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</si>
  <si>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</si>
  <si>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</si>
  <si>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</si>
  <si>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</si>
  <si>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</si>
  <si>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</si>
  <si>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</si>
  <si>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</si>
  <si>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</si>
  <si>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</si>
  <si>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</si>
  <si>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</si>
  <si>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</si>
  <si>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</si>
  <si>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</si>
  <si>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</si>
  <si>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</si>
  <si>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</si>
  <si>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</si>
  <si>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</si>
  <si>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</si>
  <si>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</si>
  <si>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</si>
  <si>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</si>
  <si>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</si>
  <si>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</si>
  <si>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</si>
  <si>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</si>
  <si>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</si>
  <si>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</si>
  <si>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</si>
  <si>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</si>
  <si>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</si>
  <si>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</si>
  <si>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</si>
  <si>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</si>
  <si>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</si>
  <si>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</si>
  <si>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</si>
  <si>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</si>
  <si>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</si>
  <si>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</si>
  <si>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</si>
  <si>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</si>
  <si>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</si>
  <si>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</si>
  <si>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</si>
  <si>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</si>
  <si>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</si>
  <si>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</si>
  <si>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</si>
  <si>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</si>
  <si>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</si>
  <si>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</si>
  <si>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</si>
  <si>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</si>
  <si>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</si>
  <si>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</si>
  <si>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</si>
  <si>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</si>
  <si>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</si>
  <si>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</si>
  <si>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</si>
  <si>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</si>
  <si>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</si>
  <si>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</si>
  <si>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</si>
  <si>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</si>
  <si>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</si>
  <si>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</si>
  <si>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</si>
  <si>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</si>
  <si>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</si>
  <si>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</si>
  <si>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</si>
  <si>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</si>
  <si>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</si>
  <si>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</si>
  <si>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</si>
  <si>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</si>
  <si>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</si>
  <si>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</si>
  <si>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</si>
  <si>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</si>
  <si>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</si>
  <si>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</si>
  <si>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</si>
  <si>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</si>
  <si>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</si>
  <si>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</si>
  <si>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</si>
  <si>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</si>
  <si>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</si>
  <si>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</si>
  <si>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</si>
  <si>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</si>
  <si>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</si>
  <si>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</si>
  <si>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</si>
  <si>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</si>
  <si>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</si>
  <si>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</si>
  <si>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</si>
  <si>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</si>
  <si>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</si>
  <si>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</si>
  <si>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</si>
  <si>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</si>
  <si>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</si>
  <si>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</si>
  <si>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</si>
  <si>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</si>
  <si>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</si>
  <si>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</si>
  <si>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</si>
  <si>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</si>
  <si>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</si>
  <si>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</si>
  <si>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</si>
  <si>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</si>
  <si>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</si>
  <si>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</si>
  <si>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</si>
  <si>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</si>
  <si>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</si>
  <si>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</si>
  <si>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</si>
  <si>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</si>
  <si>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</si>
  <si>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</si>
  <si>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</si>
  <si>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</si>
  <si>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</si>
  <si>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</si>
  <si>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</si>
  <si>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</si>
  <si>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</si>
  <si>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</si>
  <si>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</si>
  <si>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</si>
  <si>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</si>
  <si>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</si>
  <si>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</si>
  <si>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</si>
  <si>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</si>
  <si>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</si>
  <si>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</si>
  <si>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</si>
  <si>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</si>
  <si>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</si>
  <si>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</si>
  <si>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</si>
  <si>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</si>
  <si>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</si>
  <si>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</si>
  <si>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</si>
  <si>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</si>
  <si>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</si>
  <si>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</si>
  <si>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</si>
  <si>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</si>
  <si>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</si>
  <si>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</si>
  <si>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</si>
  <si>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</si>
  <si>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</si>
  <si>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</si>
  <si>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</si>
  <si>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</si>
  <si>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</si>
  <si>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</si>
  <si>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</si>
  <si>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</si>
  <si>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</si>
  <si>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</si>
  <si>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</si>
  <si>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</si>
  <si>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</si>
  <si>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</si>
  <si>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</si>
  <si>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</si>
  <si>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</si>
  <si>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</si>
  <si>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</si>
  <si>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</si>
  <si>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</si>
  <si>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</si>
  <si>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</si>
  <si>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</si>
  <si>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</si>
  <si>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</si>
  <si>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</si>
  <si>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</si>
  <si>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</si>
  <si>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</si>
  <si>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</si>
  <si>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</si>
  <si>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</si>
  <si>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</si>
  <si>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</si>
  <si>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</si>
  <si>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</si>
  <si>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</si>
  <si>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</si>
  <si>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</si>
  <si>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</si>
  <si>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</si>
  <si>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</si>
  <si>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</si>
  <si>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</si>
  <si>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</si>
  <si>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</si>
  <si>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</si>
  <si>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</si>
  <si>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</si>
  <si>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</si>
  <si>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</si>
  <si>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</si>
  <si>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</si>
  <si>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</si>
  <si>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</si>
  <si>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</si>
  <si>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</si>
  <si>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</si>
  <si>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</si>
  <si>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</si>
  <si>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</si>
  <si>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</si>
  <si>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</si>
  <si>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</si>
  <si>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</si>
  <si>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</si>
  <si>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</si>
  <si>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</si>
  <si>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</si>
  <si>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</si>
  <si>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</si>
  <si>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</si>
  <si>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</si>
  <si>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</si>
  <si>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</si>
  <si>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</si>
  <si>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</si>
  <si>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</si>
  <si>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</si>
  <si>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</si>
  <si>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</si>
  <si>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</si>
  <si>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</si>
  <si>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</si>
  <si>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</si>
  <si>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</si>
  <si>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</si>
  <si>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</si>
  <si>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</si>
  <si>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</si>
  <si>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</si>
  <si>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</si>
  <si>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</si>
  <si>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</si>
  <si>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</si>
  <si>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</si>
  <si>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</si>
  <si>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</si>
  <si>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</si>
  <si>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</si>
  <si>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</si>
  <si>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</si>
  <si>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</si>
  <si>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</si>
  <si>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</si>
  <si>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</si>
  <si>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</si>
  <si>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</si>
  <si>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</si>
  <si>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</si>
  <si>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</si>
  <si>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</si>
  <si>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</si>
  <si>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</si>
  <si>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</si>
  <si>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</si>
  <si>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</si>
  <si>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</si>
  <si>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</si>
  <si>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</si>
  <si>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</si>
  <si>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</si>
  <si>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</si>
  <si>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</si>
  <si>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</si>
  <si>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</si>
  <si>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</si>
  <si>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</si>
  <si>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</si>
  <si>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</si>
  <si>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</si>
  <si>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</si>
  <si>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</si>
  <si>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</si>
  <si>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</si>
  <si>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</si>
  <si>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</si>
  <si>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</si>
  <si>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</si>
  <si>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</si>
  <si>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</si>
  <si>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</si>
  <si>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</si>
  <si>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</si>
  <si>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</si>
  <si>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</si>
  <si>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</si>
  <si>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</si>
  <si>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</si>
  <si>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</si>
  <si>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</si>
  <si>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</si>
  <si>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</si>
  <si>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</si>
  <si>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</si>
  <si>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</si>
  <si>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</si>
  <si>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</si>
  <si>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</si>
  <si>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</si>
  <si>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</si>
  <si>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</si>
  <si>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</si>
  <si>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</si>
  <si>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</si>
  <si>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</si>
  <si>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</si>
  <si>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</si>
  <si>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</si>
  <si>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</si>
  <si>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</si>
  <si>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</si>
  <si>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</si>
  <si>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</si>
  <si>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</si>
  <si>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</si>
  <si>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</si>
  <si>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</si>
  <si>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</si>
  <si>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</si>
  <si>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</si>
  <si>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</si>
  <si>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</si>
  <si>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</si>
  <si>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</si>
  <si>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</si>
  <si>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</si>
  <si>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</si>
  <si>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</si>
  <si>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</si>
  <si>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</si>
  <si>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</si>
  <si>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</si>
  <si>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</si>
  <si>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</si>
  <si>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</si>
  <si>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</si>
  <si>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</si>
  <si>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</si>
  <si>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</si>
  <si>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</si>
  <si>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</si>
  <si>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</si>
  <si>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</si>
  <si>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</si>
  <si>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</si>
  <si>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</si>
  <si>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</si>
  <si>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</si>
  <si>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</si>
  <si>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</si>
  <si>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</si>
  <si>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</si>
  <si>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</si>
  <si>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</si>
  <si>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</si>
  <si>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</si>
  <si>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</si>
  <si>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</si>
  <si>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</si>
  <si>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</si>
  <si>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</si>
  <si>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</si>
  <si>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</si>
  <si>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</si>
  <si>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</si>
  <si>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</si>
  <si>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</si>
  <si>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</si>
  <si>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</si>
  <si>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</si>
  <si>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</si>
  <si>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</si>
  <si>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</si>
  <si>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</si>
  <si>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</si>
  <si>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</si>
  <si>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</si>
  <si>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</si>
  <si>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</si>
  <si>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</si>
  <si>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</si>
  <si>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</si>
  <si>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</si>
  <si>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</si>
  <si>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</si>
  <si>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</si>
  <si>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</si>
  <si>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</si>
  <si>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</si>
  <si>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</si>
  <si>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</si>
  <si>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</si>
  <si>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</si>
  <si>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</si>
  <si>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</si>
  <si>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</si>
  <si>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</si>
  <si>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</si>
  <si>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</si>
  <si>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</si>
  <si>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</si>
  <si>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</si>
  <si>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</si>
  <si>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</si>
  <si>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</si>
  <si>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</si>
  <si>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</si>
  <si>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</si>
  <si>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</si>
  <si>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</si>
  <si>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</si>
  <si>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</si>
  <si>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</si>
  <si>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</si>
  <si>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</si>
  <si>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</si>
  <si>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</si>
  <si>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</si>
  <si>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</si>
  <si>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</si>
  <si>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</si>
  <si>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</si>
  <si>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</si>
  <si>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</si>
  <si>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</si>
  <si>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</si>
  <si>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</si>
  <si>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</si>
  <si>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</si>
  <si>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</si>
  <si>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</si>
  <si>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</si>
  <si>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</si>
  <si>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</si>
  <si>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</si>
  <si>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</si>
  <si>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</si>
  <si>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</si>
  <si>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</si>
  <si>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</si>
  <si>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</si>
  <si>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</si>
  <si>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</si>
  <si>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</si>
  <si>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</si>
  <si>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</si>
  <si>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</si>
  <si>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</si>
  <si>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</si>
  <si>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</si>
  <si>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</si>
  <si>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</si>
  <si>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</si>
  <si>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</si>
  <si>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</si>
  <si>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</si>
  <si>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</si>
  <si>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</si>
  <si>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</si>
  <si>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</si>
  <si>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</si>
  <si>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</si>
  <si>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</si>
  <si>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</si>
  <si>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</si>
  <si>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</si>
  <si>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</si>
  <si>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</si>
  <si>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</si>
  <si>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</si>
  <si>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</si>
  <si>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</si>
  <si>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</si>
  <si>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</si>
  <si>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</si>
  <si>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</si>
  <si>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</si>
  <si>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</si>
  <si>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</si>
  <si>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</si>
  <si>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</si>
  <si>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</si>
  <si>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</si>
  <si>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</si>
  <si>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</si>
  <si>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</si>
  <si>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</si>
  <si>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</si>
  <si>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</si>
  <si>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</si>
  <si>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</si>
  <si>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</si>
  <si>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</si>
  <si>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</si>
  <si>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</si>
  <si>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</si>
  <si>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</si>
  <si>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</si>
  <si>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</si>
  <si>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</si>
  <si>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</si>
  <si>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</si>
  <si>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</si>
  <si>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</si>
  <si>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</si>
  <si>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</si>
  <si>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</si>
  <si>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</si>
  <si>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</si>
  <si>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</si>
  <si>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</si>
  <si>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</si>
  <si>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</si>
  <si>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</si>
  <si>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</si>
  <si>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</si>
  <si>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</si>
  <si>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</si>
  <si>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</si>
  <si>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</si>
  <si>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</si>
  <si>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</si>
  <si>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</si>
  <si>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</si>
  <si>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</si>
  <si>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</si>
  <si>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</si>
  <si>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</si>
  <si>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</si>
  <si>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</si>
  <si>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</si>
  <si>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</si>
  <si>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</si>
  <si>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</si>
  <si>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</si>
  <si>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</si>
  <si>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</si>
  <si>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</si>
  <si>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</si>
  <si>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</si>
  <si>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</si>
  <si>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</si>
  <si>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</si>
  <si>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</si>
  <si>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</si>
  <si>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</si>
  <si>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</si>
  <si>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</si>
  <si>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</si>
  <si>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</si>
  <si>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</si>
  <si>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</si>
  <si>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</si>
  <si>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</si>
  <si>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</si>
  <si>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</si>
  <si>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</si>
  <si>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</si>
  <si>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</si>
  <si>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</si>
  <si>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</si>
  <si>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</si>
  <si>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</si>
  <si>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</si>
  <si>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</si>
  <si>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</si>
  <si>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</si>
  <si>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</si>
  <si>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</si>
  <si>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</si>
  <si>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</si>
  <si>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</si>
  <si>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</si>
  <si>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</si>
  <si>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</si>
  <si>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</si>
  <si>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</si>
  <si>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</si>
  <si>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</si>
  <si>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</si>
  <si>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</si>
  <si>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</si>
  <si>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</si>
  <si>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</si>
  <si>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</si>
  <si>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</si>
  <si>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</si>
  <si>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</si>
  <si>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</si>
  <si>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</si>
  <si>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</si>
  <si>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</si>
  <si>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</si>
  <si>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</si>
  <si>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</si>
  <si>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</si>
  <si>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</si>
  <si>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</si>
  <si>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</si>
  <si>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</si>
  <si>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</si>
  <si>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</si>
  <si>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</si>
  <si>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</si>
  <si>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</si>
  <si>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</si>
  <si>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</si>
  <si>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</si>
  <si>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</si>
  <si>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</si>
  <si>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</si>
  <si>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</si>
  <si>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</si>
  <si>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</si>
  <si>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</si>
  <si>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</si>
  <si>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</si>
  <si>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</si>
  <si>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</si>
  <si>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</si>
  <si>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</si>
  <si>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</si>
  <si>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</si>
  <si>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</si>
  <si>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</si>
  <si>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</si>
  <si>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</si>
  <si>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</si>
  <si>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</si>
  <si>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</si>
  <si>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</si>
  <si>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</si>
  <si>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</si>
  <si>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</si>
  <si>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</si>
  <si>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</si>
  <si>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</si>
  <si>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</si>
  <si>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</si>
  <si>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</si>
  <si>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</si>
  <si>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</si>
  <si>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</si>
  <si>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</si>
  <si>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</si>
  <si>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</si>
  <si>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</si>
  <si>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</si>
  <si>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</si>
  <si>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</si>
  <si>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</si>
  <si>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</si>
  <si>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</si>
  <si>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</si>
  <si>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</si>
  <si>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</si>
  <si>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</si>
  <si>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</si>
  <si>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</si>
  <si>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</si>
  <si>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</si>
  <si>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</si>
  <si>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</si>
  <si>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</si>
  <si>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</si>
  <si>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</si>
  <si>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</si>
  <si>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</si>
  <si>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</si>
  <si>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</si>
  <si>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</si>
  <si>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</si>
  <si>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</si>
  <si>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</si>
  <si>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</si>
  <si>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</si>
  <si>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</si>
  <si>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</si>
  <si>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</si>
  <si>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</si>
  <si>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</si>
  <si>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</si>
  <si>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</si>
  <si>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</si>
  <si>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</si>
  <si>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</si>
  <si>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</si>
  <si>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</si>
  <si>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</si>
  <si>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</si>
  <si>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</si>
  <si>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</si>
  <si>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</si>
  <si>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</si>
  <si>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</si>
  <si>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</si>
  <si>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</si>
  <si>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</si>
  <si>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</si>
  <si>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</si>
  <si>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</si>
  <si>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</si>
  <si>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</si>
  <si>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</si>
  <si>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</si>
  <si>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</si>
  <si>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</si>
  <si>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</si>
  <si>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</si>
  <si>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</si>
  <si>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</si>
  <si>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</si>
  <si>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</si>
  <si>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</si>
  <si>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</si>
  <si>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</si>
  <si>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</si>
  <si>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</si>
  <si>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</si>
  <si>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</si>
  <si>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</si>
  <si>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</si>
  <si>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</si>
  <si>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</si>
  <si>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</si>
  <si>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</si>
  <si>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</si>
  <si>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</si>
  <si>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</si>
  <si>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</si>
  <si>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</si>
  <si>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</si>
  <si>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</si>
  <si>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</si>
  <si>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</si>
  <si>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</si>
  <si>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</si>
  <si>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</si>
  <si>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</si>
  <si>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</si>
  <si>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</si>
  <si>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</si>
  <si>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</si>
  <si>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</si>
  <si>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</si>
  <si>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</si>
  <si>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</si>
  <si>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</si>
  <si>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</si>
  <si>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</si>
  <si>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</si>
  <si>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</si>
  <si>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</si>
  <si>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</si>
  <si>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</si>
  <si>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</si>
  <si>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</si>
  <si>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</si>
  <si>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</si>
  <si>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</si>
  <si>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</si>
  <si>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</si>
  <si>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</si>
  <si>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</si>
  <si>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</si>
  <si>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</si>
  <si>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</si>
  <si>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</si>
  <si>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</si>
  <si>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</si>
  <si>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</si>
  <si>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</si>
  <si>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</si>
  <si>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</si>
  <si>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</si>
  <si>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</si>
  <si>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</si>
  <si>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</si>
  <si>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</si>
  <si>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</si>
  <si>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</si>
  <si>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</si>
  <si>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</si>
  <si>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</si>
  <si>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</si>
  <si>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</si>
  <si>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</si>
  <si>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</si>
  <si>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</si>
  <si>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</si>
  <si>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</si>
  <si>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</si>
  <si>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</si>
  <si>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</si>
  <si>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</si>
  <si>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</si>
  <si>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</si>
  <si>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</si>
  <si>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</si>
  <si>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</si>
  <si>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</si>
  <si>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</si>
  <si>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</si>
  <si>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</si>
  <si>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</si>
  <si>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</si>
  <si>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</si>
  <si>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</si>
  <si>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</si>
  <si>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</si>
  <si>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</si>
  <si>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</si>
  <si>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</si>
  <si>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</si>
  <si>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</si>
  <si>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</si>
  <si>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</si>
  <si>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</si>
  <si>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</si>
  <si>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</si>
  <si>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</si>
  <si>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</si>
  <si>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</si>
  <si>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</si>
  <si>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</si>
  <si>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</si>
  <si>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</si>
  <si>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</si>
  <si>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</si>
  <si>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</si>
  <si>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</si>
  <si>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</si>
  <si>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</si>
  <si>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</si>
  <si>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</si>
  <si>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</si>
  <si>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</si>
  <si>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</si>
  <si>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</si>
  <si>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</si>
  <si>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</si>
  <si>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</si>
  <si>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</si>
  <si>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</si>
  <si>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</si>
  <si>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</si>
  <si>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</si>
  <si>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</si>
  <si>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</si>
  <si>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</si>
  <si>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</si>
  <si>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</si>
  <si>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</si>
  <si>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</si>
  <si>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</si>
  <si>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</si>
  <si>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</si>
  <si>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</si>
  <si>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</si>
  <si>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</si>
  <si>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</si>
  <si>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</si>
  <si>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</si>
  <si>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</si>
  <si>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</si>
  <si>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</si>
  <si>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</si>
  <si>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</si>
  <si>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</si>
  <si>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</si>
  <si>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</si>
  <si>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</si>
  <si>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</si>
  <si>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</si>
  <si>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</si>
  <si>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</si>
  <si>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</si>
  <si>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</si>
  <si>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</si>
  <si>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</si>
  <si>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</si>
  <si>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</si>
  <si>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</si>
  <si>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</si>
  <si>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</si>
  <si>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</si>
  <si>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</si>
  <si>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</si>
  <si>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</si>
  <si>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</si>
  <si>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</si>
  <si>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</si>
  <si>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</si>
  <si>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</si>
  <si>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</si>
  <si>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</si>
  <si>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</si>
  <si>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</si>
  <si>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</si>
  <si>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</si>
  <si>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</si>
  <si>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</si>
  <si>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</si>
  <si>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</si>
  <si>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</si>
  <si>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</si>
  <si>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</si>
  <si>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</si>
  <si>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</si>
  <si>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</si>
  <si>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</si>
  <si>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</si>
  <si>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</si>
  <si>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</si>
  <si>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</si>
  <si>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</si>
  <si>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</si>
  <si>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</si>
  <si>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</si>
  <si>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</si>
  <si>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</si>
  <si>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</si>
  <si>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</si>
  <si>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</si>
  <si>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</si>
  <si>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</si>
  <si>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</si>
  <si>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</si>
  <si>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</si>
  <si>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</si>
  <si>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</si>
  <si>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</si>
  <si>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</si>
  <si>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</si>
  <si>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</si>
  <si>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</si>
  <si>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</si>
  <si>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</si>
  <si>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</si>
  <si>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</si>
  <si>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</si>
  <si>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</si>
  <si>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</si>
  <si>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</si>
  <si>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</si>
  <si>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</si>
  <si>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</si>
  <si>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</si>
  <si>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</si>
  <si>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</si>
  <si>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</si>
  <si>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</si>
  <si>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</si>
  <si>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</si>
  <si>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</si>
  <si>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</si>
  <si>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</si>
  <si>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</si>
  <si>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</si>
  <si>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</si>
  <si>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</si>
  <si>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</si>
  <si>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</si>
  <si>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</si>
  <si>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</si>
  <si>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</si>
  <si>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</si>
  <si>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</si>
  <si>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</si>
  <si>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</si>
  <si>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</si>
  <si>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</si>
  <si>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</si>
  <si>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</si>
  <si>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</si>
  <si>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</si>
  <si>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</si>
  <si>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</si>
  <si>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</si>
  <si>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</si>
  <si>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</si>
  <si>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</si>
  <si>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</si>
  <si>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</si>
  <si>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</si>
  <si>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</si>
  <si>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</si>
  <si>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</si>
  <si>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</si>
  <si>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</si>
  <si>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</si>
  <si>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</si>
  <si>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</si>
  <si>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</si>
  <si>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</si>
  <si>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</si>
  <si>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</si>
  <si>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</si>
  <si>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</si>
  <si>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</si>
  <si>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</si>
  <si>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</si>
  <si>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</si>
  <si>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</si>
  <si>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</si>
  <si>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</si>
  <si>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</si>
  <si>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</si>
  <si>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</si>
  <si>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</si>
  <si>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</si>
  <si>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</si>
  <si>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</si>
  <si>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</si>
  <si>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</si>
  <si>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</si>
  <si>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</si>
  <si>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</si>
  <si>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</si>
  <si>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</si>
  <si>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</si>
  <si>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</si>
  <si>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</si>
  <si>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</si>
  <si>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</si>
  <si>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</si>
  <si>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</si>
  <si>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</si>
  <si>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</si>
  <si>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</si>
  <si>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</si>
  <si>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</si>
  <si>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</si>
  <si>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</si>
  <si>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</si>
  <si>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</si>
  <si>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</si>
  <si>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</si>
  <si>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</si>
  <si>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</si>
  <si>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</si>
  <si>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</si>
  <si>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</si>
  <si>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</si>
  <si>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</si>
  <si>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</si>
  <si>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</si>
  <si>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</si>
  <si>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</si>
  <si>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</si>
  <si>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</si>
  <si>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</si>
  <si>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</si>
  <si>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</si>
  <si>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</si>
  <si>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</si>
  <si>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</si>
  <si>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</si>
  <si>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</si>
  <si>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</si>
  <si>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</si>
  <si>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</si>
  <si>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</si>
  <si>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</si>
  <si>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</si>
  <si>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</si>
  <si>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</si>
  <si>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</si>
  <si>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</si>
  <si>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</si>
  <si>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</si>
  <si>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</si>
  <si>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</si>
  <si>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</si>
  <si>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</si>
  <si>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</si>
  <si>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</si>
  <si>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</si>
  <si>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</si>
  <si>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</si>
  <si>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</si>
  <si>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</si>
  <si>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</si>
  <si>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</si>
  <si>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</si>
  <si>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</si>
  <si>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</si>
  <si>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</si>
  <si>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</si>
  <si>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</si>
  <si>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</si>
  <si>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</si>
  <si>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</si>
  <si>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</si>
  <si>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</si>
  <si>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</si>
  <si>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</si>
  <si>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</si>
  <si>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</si>
  <si>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</si>
  <si>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</si>
  <si>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</si>
  <si>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</si>
  <si>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</si>
  <si>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</si>
  <si>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</si>
  <si>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</si>
  <si>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</si>
  <si>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</si>
  <si>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</si>
  <si>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</si>
  <si>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</si>
  <si>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</si>
  <si>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</si>
  <si>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</si>
  <si>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</si>
  <si>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</si>
  <si>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</si>
  <si>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</si>
  <si>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</si>
  <si>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</si>
  <si>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</si>
  <si>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</si>
  <si>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</si>
  <si>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</si>
  <si>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</si>
  <si>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</si>
  <si>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</si>
  <si>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</si>
  <si>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</si>
  <si>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</si>
  <si>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</si>
  <si>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</si>
  <si>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</si>
  <si>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</si>
  <si>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</si>
  <si>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</si>
  <si>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</si>
  <si>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</si>
  <si>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</si>
  <si>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</si>
  <si>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</si>
  <si>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</si>
  <si>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</si>
  <si>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</si>
  <si>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</si>
  <si>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</si>
  <si>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</si>
  <si>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</si>
  <si>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</si>
  <si>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</si>
  <si>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</si>
  <si>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</si>
  <si>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</si>
  <si>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</si>
  <si>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</si>
  <si>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</si>
  <si>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</si>
  <si>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</si>
  <si>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</si>
  <si>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</si>
  <si>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</si>
  <si>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</si>
  <si>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</si>
  <si>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</si>
  <si>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</si>
  <si>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</si>
  <si>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</si>
  <si>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</si>
  <si>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</si>
  <si>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</si>
  <si>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</si>
  <si>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</si>
  <si>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</si>
  <si>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</si>
  <si>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</si>
  <si>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</si>
  <si>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</si>
  <si>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</si>
  <si>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</si>
  <si>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</si>
  <si>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</si>
  <si>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</si>
  <si>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</si>
  <si>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</si>
  <si>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</si>
  <si>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</si>
  <si>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</si>
  <si>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</si>
  <si>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</si>
  <si>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</si>
  <si>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</si>
  <si>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</si>
  <si>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</si>
  <si>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</si>
  <si>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</si>
  <si>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</si>
  <si>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</si>
  <si>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</si>
  <si>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</si>
  <si>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</si>
  <si>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</si>
  <si>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</si>
  <si>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</si>
  <si>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</si>
  <si>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</si>
  <si>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</si>
  <si>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</si>
  <si>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</si>
  <si>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</si>
  <si>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</si>
  <si>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</si>
  <si>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</si>
  <si>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</si>
  <si>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</si>
  <si>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</si>
  <si>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</si>
  <si>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</si>
  <si>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</si>
  <si>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</si>
  <si>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</si>
  <si>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</si>
  <si>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</si>
  <si>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</si>
  <si>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</si>
  <si>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</si>
  <si>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</si>
  <si>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</si>
  <si>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</si>
  <si>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</si>
  <si>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</si>
  <si>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</si>
  <si>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</si>
  <si>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</si>
  <si>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</si>
  <si>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</si>
  <si>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</si>
  <si>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</si>
  <si>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</si>
  <si>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</si>
  <si>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</si>
  <si>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</si>
  <si>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</si>
  <si>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</si>
  <si>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</si>
  <si>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</si>
  <si>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</si>
  <si>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</si>
  <si>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</si>
  <si>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</si>
  <si>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</si>
  <si>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</si>
  <si>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</si>
  <si>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</si>
  <si>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</si>
  <si>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</si>
  <si>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</si>
  <si>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</si>
  <si>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</si>
  <si>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</si>
  <si>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</si>
  <si>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</si>
  <si>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</si>
  <si>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</si>
  <si>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</si>
  <si>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</si>
  <si>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</si>
  <si>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</si>
  <si>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</si>
  <si>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</si>
  <si>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</si>
  <si>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</si>
  <si>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</si>
  <si>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</si>
  <si>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</si>
  <si>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</si>
  <si>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</si>
  <si>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</si>
  <si>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</si>
  <si>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</si>
  <si>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</si>
  <si>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</si>
  <si>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</si>
  <si>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</si>
  <si>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</si>
  <si>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</si>
  <si>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</si>
  <si>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</si>
  <si>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</si>
  <si>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</si>
  <si>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</si>
  <si>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</si>
  <si>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</si>
  <si>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</si>
  <si>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</si>
  <si>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</si>
  <si>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</si>
  <si>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</si>
  <si>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</si>
  <si>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</si>
  <si>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</si>
  <si>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</si>
  <si>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</si>
  <si>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</si>
  <si>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</si>
  <si>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</si>
  <si>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</si>
  <si>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</si>
  <si>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</si>
  <si>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</si>
  <si>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</si>
  <si>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</si>
  <si>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</si>
  <si>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</si>
  <si>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</si>
  <si>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</si>
  <si>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</si>
  <si>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</si>
  <si>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</si>
  <si>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</si>
  <si>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</si>
  <si>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</si>
  <si>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</si>
  <si>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</si>
  <si>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</si>
  <si>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</si>
  <si>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</si>
  <si>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</si>
  <si>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</si>
  <si>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</si>
  <si>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</si>
  <si>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</si>
  <si>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</si>
  <si>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</si>
  <si>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</si>
  <si>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</si>
  <si>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</si>
  <si>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</si>
  <si>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</si>
  <si>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</si>
  <si>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</si>
  <si>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</si>
  <si>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</si>
  <si>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</si>
  <si>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</si>
  <si>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</si>
  <si>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</si>
  <si>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</si>
  <si>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</si>
  <si>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</si>
  <si>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</si>
  <si>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</si>
  <si>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</si>
  <si>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</si>
  <si>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</si>
  <si>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</si>
  <si>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</si>
  <si>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</si>
  <si>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</si>
  <si>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</si>
  <si>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</si>
  <si>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</si>
  <si>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</si>
  <si>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</si>
  <si>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</si>
  <si>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</si>
  <si>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</si>
  <si>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</si>
  <si>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</si>
  <si>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</si>
  <si>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</si>
  <si>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</si>
  <si>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</si>
  <si>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</si>
  <si>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</si>
  <si>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</si>
  <si>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</si>
  <si>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</si>
  <si>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</si>
  <si>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</si>
  <si>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</si>
  <si>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</si>
  <si>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</si>
  <si>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</si>
  <si>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</si>
  <si>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</si>
  <si>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</si>
  <si>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</si>
  <si>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</si>
  <si>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</si>
  <si>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</si>
  <si>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</si>
  <si>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</si>
  <si>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</si>
  <si>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</si>
  <si>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</si>
  <si>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</si>
  <si>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</si>
  <si>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</si>
  <si>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</si>
  <si>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</si>
  <si>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</si>
  <si>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</si>
  <si>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</si>
  <si>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</si>
  <si>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</si>
  <si>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</si>
  <si>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</si>
  <si>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</si>
  <si>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</si>
  <si>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</si>
  <si>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</si>
  <si>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</si>
  <si>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</si>
  <si>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</si>
  <si>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</si>
  <si>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</si>
  <si>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</si>
  <si>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</si>
  <si>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</si>
  <si>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</si>
  <si>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</si>
  <si>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</si>
  <si>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</si>
  <si>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</si>
  <si>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</si>
  <si>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</si>
  <si>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</si>
  <si>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</si>
  <si>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</si>
  <si>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</si>
  <si>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</si>
  <si>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</si>
  <si>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</si>
  <si>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</si>
  <si>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</si>
  <si>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</si>
  <si>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</si>
  <si>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</si>
  <si>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</si>
  <si>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</si>
  <si>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</si>
  <si>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</si>
  <si>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</si>
  <si>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</si>
  <si>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</si>
  <si>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</si>
  <si>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</si>
  <si>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</si>
  <si>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</si>
  <si>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</si>
  <si>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</si>
  <si>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</si>
  <si>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</si>
  <si>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</si>
  <si>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</si>
  <si>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</si>
  <si>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</si>
  <si>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</si>
  <si>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</si>
  <si>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</si>
  <si>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</si>
  <si>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</si>
  <si>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</si>
  <si>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</si>
  <si>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</si>
  <si>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</si>
  <si>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</si>
  <si>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</si>
  <si>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</si>
  <si>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</si>
  <si>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</si>
  <si>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</si>
  <si>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</si>
  <si>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</si>
  <si>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</si>
  <si>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</si>
  <si>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</si>
  <si>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</si>
  <si>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</si>
  <si>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</si>
  <si>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</si>
  <si>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</si>
  <si>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</si>
  <si>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</si>
  <si>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</si>
  <si>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</si>
  <si>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</si>
  <si>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</si>
  <si>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</si>
  <si>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</si>
  <si>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</si>
  <si>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</si>
  <si>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</si>
  <si>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</si>
  <si>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</si>
  <si>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</si>
  <si>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</si>
  <si>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</si>
  <si>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</si>
  <si>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</si>
  <si>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</si>
  <si>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</si>
  <si>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</si>
  <si>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</si>
  <si>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</si>
  <si>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</si>
  <si>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</si>
  <si>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</si>
  <si>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</si>
  <si>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</si>
  <si>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</si>
  <si>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</si>
  <si>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</si>
  <si>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</si>
  <si>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</si>
  <si>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</si>
  <si>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</si>
  <si>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</si>
  <si>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</si>
  <si>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</si>
  <si>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</si>
  <si>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</si>
  <si>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</si>
  <si>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</si>
  <si>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</si>
  <si>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</si>
  <si>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</si>
  <si>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</si>
  <si>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</si>
  <si>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</si>
  <si>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</si>
  <si>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</si>
  <si>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</si>
  <si>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</si>
  <si>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</si>
  <si>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</si>
  <si>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</si>
  <si>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</si>
  <si>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</si>
  <si>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</si>
  <si>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</si>
  <si>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</si>
  <si>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</si>
  <si>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</si>
  <si>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</si>
  <si>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</si>
  <si>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</si>
  <si>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</si>
  <si>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</si>
  <si>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</si>
  <si>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</si>
  <si>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</si>
  <si>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</si>
  <si>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</si>
  <si>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</si>
  <si>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</si>
  <si>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</si>
  <si>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</si>
  <si>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</si>
  <si>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</si>
  <si>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</si>
  <si>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</si>
  <si>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</si>
  <si>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</si>
  <si>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</si>
  <si>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</si>
  <si>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</si>
  <si>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</si>
  <si>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</si>
  <si>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</si>
  <si>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</si>
  <si>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</si>
  <si>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</si>
  <si>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</si>
  <si>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</si>
  <si>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</si>
  <si>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</si>
  <si>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</si>
  <si>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</si>
  <si>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</si>
  <si>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</si>
  <si>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</si>
  <si>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</si>
  <si>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</si>
  <si>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</si>
  <si>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</si>
  <si>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</si>
  <si>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</si>
  <si>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</si>
  <si>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</si>
  <si>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</si>
  <si>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</si>
  <si>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</si>
  <si>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</si>
  <si>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</si>
  <si>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</si>
  <si>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</si>
  <si>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</si>
  <si>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</si>
  <si>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</si>
  <si>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</si>
  <si>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</si>
  <si>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</si>
  <si>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</si>
  <si>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</si>
  <si>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</si>
  <si>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</si>
  <si>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</si>
  <si>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</si>
  <si>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</si>
  <si>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</si>
  <si>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</si>
  <si>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</si>
  <si>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</si>
  <si>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</si>
  <si>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</si>
  <si>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</si>
  <si>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</si>
  <si>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</si>
  <si>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</si>
  <si>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</si>
  <si>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</si>
  <si>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</si>
  <si>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</si>
  <si>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</si>
  <si>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</si>
  <si>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</si>
  <si>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</si>
  <si>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</si>
  <si>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</si>
  <si>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</si>
  <si>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</si>
  <si>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</si>
  <si>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</si>
  <si>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</si>
  <si>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</si>
  <si>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</si>
  <si>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</si>
  <si>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</si>
  <si>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</si>
  <si>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</si>
  <si>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</si>
  <si>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</si>
  <si>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</si>
  <si>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</si>
  <si>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</si>
  <si>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</si>
  <si>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</si>
  <si>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</si>
  <si>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</si>
  <si>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</si>
  <si>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</si>
  <si>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</si>
  <si>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</si>
  <si>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</si>
  <si>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</si>
  <si>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</si>
  <si>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</si>
  <si>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</si>
  <si>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</si>
  <si>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</si>
  <si>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</si>
  <si>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</si>
  <si>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</si>
  <si>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</si>
  <si>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</si>
  <si>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</si>
  <si>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</si>
  <si>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</si>
  <si>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</si>
  <si>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</si>
  <si>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</si>
  <si>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</si>
  <si>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</si>
  <si>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</si>
  <si>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</si>
  <si>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</si>
  <si>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</si>
  <si>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</si>
  <si>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</si>
  <si>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</si>
  <si>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</si>
  <si>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</si>
  <si>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</si>
  <si>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</si>
  <si>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</si>
  <si>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</si>
  <si>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</si>
  <si>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</si>
  <si>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</si>
  <si>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</si>
  <si>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</si>
  <si>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</si>
  <si>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</si>
  <si>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</si>
  <si>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</si>
  <si>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</si>
  <si>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</si>
  <si>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</si>
  <si>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</si>
  <si>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</si>
  <si>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</si>
  <si>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</si>
  <si>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</si>
  <si>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</si>
  <si>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</si>
  <si>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</si>
  <si>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</si>
  <si>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</si>
  <si>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</si>
  <si>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</si>
  <si>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</si>
  <si>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</si>
  <si>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</si>
  <si>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</si>
  <si>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</si>
  <si>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</si>
  <si>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</si>
  <si>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</si>
  <si>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</si>
  <si>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</si>
  <si>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</si>
  <si>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</si>
  <si>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</si>
  <si>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</si>
  <si>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</si>
  <si>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</si>
  <si>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</si>
  <si>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</si>
  <si>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</si>
  <si>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</si>
  <si>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</si>
  <si>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</si>
  <si>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</si>
  <si>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</si>
  <si>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</si>
  <si>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</si>
  <si>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</si>
  <si>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</si>
  <si>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</si>
  <si>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</si>
  <si>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</si>
  <si>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</si>
  <si>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</si>
  <si>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</si>
  <si>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</si>
  <si>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</si>
  <si>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</si>
  <si>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</si>
  <si>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</si>
  <si>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</si>
  <si>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</si>
  <si>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</si>
  <si>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</si>
  <si>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</si>
  <si>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</si>
  <si>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</si>
  <si>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</si>
  <si>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</si>
  <si>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</si>
  <si>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</si>
  <si>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</si>
  <si>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</si>
  <si>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</si>
  <si>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</si>
  <si>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</si>
  <si>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</si>
  <si>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</si>
  <si>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</si>
  <si>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</si>
  <si>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</si>
  <si>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</si>
  <si>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</si>
  <si>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</si>
  <si>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</si>
  <si>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</si>
  <si>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</si>
  <si>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</si>
  <si>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</si>
  <si>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</si>
  <si>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</si>
  <si>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</si>
  <si>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</si>
  <si>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</si>
  <si>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</si>
  <si>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</si>
  <si>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</si>
  <si>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</si>
  <si>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</si>
  <si>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</si>
  <si>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</si>
  <si>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</si>
  <si>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</si>
  <si>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</si>
  <si>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</si>
  <si>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</si>
  <si>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</si>
  <si>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</si>
  <si>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</si>
  <si>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</si>
  <si>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</si>
  <si>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</si>
  <si>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</si>
  <si>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</si>
  <si>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</si>
  <si>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</si>
  <si>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</si>
  <si>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</si>
  <si>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</si>
  <si>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</si>
  <si>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</si>
  <si>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</si>
  <si>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</si>
  <si>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</si>
  <si>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</si>
  <si>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</si>
  <si>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</si>
  <si>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</si>
  <si>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</si>
  <si>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</si>
  <si>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</si>
  <si>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</si>
  <si>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</si>
  <si>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</si>
  <si>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</si>
  <si>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</si>
  <si>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</si>
  <si>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</si>
  <si>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</si>
  <si>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</si>
  <si>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</si>
  <si>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</si>
  <si>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</si>
  <si>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</si>
  <si>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</si>
  <si>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</si>
  <si>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</si>
  <si>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</si>
  <si>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</si>
  <si>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</si>
  <si>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</si>
  <si>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</si>
  <si>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</si>
  <si>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</si>
  <si>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</si>
  <si>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</si>
  <si>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</si>
  <si>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</si>
  <si>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</si>
  <si>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</si>
  <si>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</si>
  <si>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</si>
  <si>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</si>
  <si>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</si>
  <si>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</si>
  <si>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</si>
  <si>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</si>
  <si>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</si>
  <si>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</si>
  <si>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</si>
  <si>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</si>
  <si>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</si>
  <si>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</si>
  <si>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</si>
  <si>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</si>
  <si>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</si>
  <si>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</si>
  <si>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</si>
  <si>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</si>
  <si>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</si>
  <si>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</si>
  <si>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</si>
  <si>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</si>
  <si>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</si>
  <si>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</si>
  <si>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</si>
  <si>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</si>
  <si>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</si>
  <si>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</si>
  <si>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</si>
  <si>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</si>
  <si>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</si>
  <si>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</si>
  <si>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</si>
  <si>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</si>
  <si>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</si>
  <si>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</si>
  <si>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</si>
  <si>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</si>
  <si>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</si>
  <si>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</si>
  <si>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</si>
  <si>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</si>
  <si>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</si>
  <si>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</si>
  <si>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</si>
  <si>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</si>
  <si>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</si>
  <si>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</si>
  <si>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</si>
  <si>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</si>
  <si>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</si>
  <si>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</si>
  <si>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</si>
  <si>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</si>
  <si>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</si>
  <si>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</si>
  <si>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</si>
  <si>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</si>
  <si>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</si>
  <si>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</si>
  <si>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</si>
  <si>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</si>
  <si>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</si>
  <si>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</si>
  <si>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</si>
  <si>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</si>
  <si>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</si>
  <si>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</si>
  <si>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</si>
  <si>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</si>
  <si>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</si>
  <si>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</si>
  <si>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</si>
  <si>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</si>
  <si>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</si>
  <si>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</si>
  <si>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</si>
  <si>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</si>
  <si>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</si>
  <si>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</si>
  <si>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</si>
  <si>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</si>
  <si>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</si>
  <si>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</si>
  <si>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</si>
  <si>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</si>
  <si>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</si>
  <si>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</si>
  <si>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</si>
  <si>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</si>
  <si>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</si>
  <si>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</si>
  <si>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</si>
  <si>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</si>
  <si>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</si>
  <si>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</si>
  <si>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</si>
  <si>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</si>
  <si>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</si>
  <si>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</si>
  <si>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</si>
  <si>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</si>
  <si>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</si>
  <si>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</si>
  <si>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</si>
  <si>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</si>
  <si>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</si>
  <si>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</si>
  <si>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</si>
  <si>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</si>
  <si>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</si>
  <si>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</si>
  <si>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</si>
  <si>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</si>
  <si>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</si>
  <si>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</si>
  <si>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</si>
  <si>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</si>
  <si>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</si>
  <si>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</si>
  <si>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</si>
  <si>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</si>
  <si>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</si>
  <si>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</si>
  <si>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</si>
  <si>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</si>
  <si>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</si>
  <si>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</si>
  <si>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</si>
  <si>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</si>
  <si>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</si>
  <si>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</si>
  <si>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</si>
  <si>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</si>
  <si>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</si>
  <si>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</si>
  <si>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</si>
  <si>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</si>
  <si>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</si>
  <si>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</si>
  <si>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</si>
  <si>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</si>
  <si>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</si>
  <si>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</si>
  <si>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</si>
  <si>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</si>
  <si>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</si>
  <si>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</si>
  <si>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</si>
  <si>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</si>
  <si>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</si>
  <si>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</si>
  <si>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</si>
  <si>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</si>
  <si>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</si>
  <si>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</si>
  <si>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</si>
  <si>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</si>
  <si>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</si>
  <si>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</si>
  <si>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</si>
  <si>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</si>
  <si>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</si>
  <si>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</si>
  <si>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</si>
  <si>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</si>
  <si>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</si>
  <si>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</si>
  <si>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</si>
  <si>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</si>
  <si>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</si>
  <si>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</si>
  <si>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</si>
  <si>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</si>
  <si>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</si>
  <si>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</si>
  <si>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</si>
  <si>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</si>
  <si>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</si>
  <si>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</si>
  <si>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</si>
  <si>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</si>
  <si>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</si>
  <si>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</si>
  <si>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</si>
  <si>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</si>
  <si>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</si>
  <si>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</si>
  <si>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</si>
  <si>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</si>
  <si>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</si>
  <si>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</si>
  <si>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</si>
  <si>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</si>
  <si>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</si>
  <si>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</si>
  <si>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</si>
  <si>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</si>
  <si>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</si>
  <si>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</si>
  <si>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</si>
  <si>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</si>
  <si>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</si>
  <si>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</si>
  <si>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</si>
  <si>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</si>
  <si>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</si>
  <si>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</si>
  <si>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</si>
  <si>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</si>
  <si>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</si>
  <si>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</si>
  <si>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</si>
  <si>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</si>
  <si>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</si>
  <si>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</si>
  <si>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</si>
  <si>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</si>
  <si>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</si>
  <si>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</si>
  <si>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</si>
  <si>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</si>
  <si>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</si>
  <si>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</si>
  <si>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</si>
  <si>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</si>
  <si>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</si>
  <si>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</si>
  <si>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</si>
  <si>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</si>
  <si>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</si>
  <si>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</si>
  <si>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</si>
  <si>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</si>
  <si>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</si>
  <si>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</si>
  <si>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</si>
  <si>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</si>
  <si>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</si>
  <si>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</si>
  <si>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</si>
  <si>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</si>
  <si>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</si>
  <si>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</si>
  <si>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</si>
  <si>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</si>
  <si>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</si>
  <si>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</si>
  <si>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</si>
  <si>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</si>
  <si>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</si>
  <si>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</si>
  <si>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</si>
  <si>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</si>
  <si>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</si>
  <si>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</si>
  <si>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</si>
  <si>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</si>
  <si>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</si>
  <si>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</si>
  <si>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</si>
  <si>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</si>
  <si>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</si>
  <si>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</si>
  <si>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</si>
  <si>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</si>
  <si>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</si>
  <si>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</si>
  <si>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</si>
  <si>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</si>
  <si>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</si>
  <si>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</si>
  <si>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</si>
  <si>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</si>
  <si>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</si>
  <si>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</si>
  <si>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</si>
  <si>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</si>
  <si>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</si>
  <si>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</si>
  <si>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</si>
  <si>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</si>
  <si>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</si>
  <si>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</si>
  <si>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</si>
  <si>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</si>
  <si>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</si>
  <si>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</si>
  <si>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</si>
  <si>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</si>
  <si>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</si>
  <si>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</si>
  <si>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</si>
  <si>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</si>
  <si>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</si>
  <si>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</si>
  <si>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</si>
  <si>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</si>
  <si>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</si>
  <si>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</si>
  <si>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</si>
  <si>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</si>
  <si>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</si>
  <si>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</si>
  <si>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</si>
  <si>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</si>
  <si>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</si>
  <si>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</si>
  <si>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</si>
  <si>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</si>
  <si>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</si>
  <si>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</si>
  <si>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</si>
  <si>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</si>
  <si>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</si>
  <si>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</si>
  <si>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</si>
  <si>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</si>
  <si>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</si>
  <si>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</si>
  <si>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</si>
  <si>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</si>
  <si>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</si>
  <si>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</si>
  <si>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</si>
  <si>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</si>
  <si>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</si>
  <si>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</si>
  <si>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</si>
  <si>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</si>
  <si>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</si>
  <si>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</si>
  <si>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</si>
  <si>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</si>
  <si>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</si>
  <si>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</si>
  <si>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</si>
  <si>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</si>
  <si>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</si>
  <si>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</si>
  <si>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</si>
  <si>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</si>
  <si>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</si>
  <si>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</si>
  <si>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</si>
  <si>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</si>
  <si>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</si>
  <si>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</si>
  <si>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</si>
  <si>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</si>
  <si>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</si>
  <si>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</si>
  <si>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</si>
  <si>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</si>
  <si>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</si>
  <si>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</si>
  <si>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</si>
  <si>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</si>
  <si>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</si>
  <si>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</si>
  <si>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</si>
  <si>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</si>
  <si>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</si>
  <si>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</si>
  <si>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</si>
  <si>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</si>
  <si>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</si>
  <si>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</si>
  <si>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</si>
  <si>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</si>
  <si>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</si>
  <si>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</si>
  <si>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</si>
  <si>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</si>
  <si>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</si>
  <si>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</si>
  <si>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</si>
  <si>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</si>
  <si>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</si>
  <si>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</si>
  <si>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</si>
  <si>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</si>
  <si>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</si>
  <si>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</si>
  <si>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</si>
  <si>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</si>
  <si>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</si>
  <si>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</si>
  <si>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</si>
  <si>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</si>
  <si>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</si>
  <si>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</si>
  <si>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</si>
  <si>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</si>
  <si>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</si>
  <si>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</si>
  <si>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</si>
  <si>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</si>
  <si>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</si>
  <si>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</si>
  <si>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</si>
  <si>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</si>
  <si>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</si>
  <si>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</si>
  <si>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</si>
  <si>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</si>
  <si>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</si>
  <si>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</si>
  <si>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</si>
  <si>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</si>
  <si>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</si>
  <si>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</si>
  <si>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</si>
  <si>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</si>
  <si>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</si>
  <si>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</si>
  <si>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</si>
  <si>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</si>
  <si>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</si>
  <si>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</si>
  <si>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</si>
  <si>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</si>
  <si>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</si>
  <si>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</si>
  <si>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</si>
  <si>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</si>
  <si>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</si>
  <si>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</si>
  <si>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</si>
  <si>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</si>
  <si>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</si>
  <si>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</si>
  <si>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</si>
  <si>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</si>
  <si>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</si>
  <si>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</si>
  <si>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</si>
  <si>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</si>
  <si>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</si>
  <si>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</si>
  <si>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</si>
  <si>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</si>
  <si>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</si>
  <si>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</si>
  <si>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</si>
  <si>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</si>
  <si>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</si>
  <si>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</si>
  <si>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</si>
  <si>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</si>
  <si>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</si>
  <si>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</si>
  <si>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</si>
  <si>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</si>
  <si>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</si>
  <si>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</si>
  <si>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</si>
  <si>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</si>
  <si>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</si>
  <si>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</si>
  <si>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</si>
  <si>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</si>
  <si>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</si>
  <si>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</si>
  <si>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</si>
  <si>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</si>
  <si>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</si>
  <si>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</si>
  <si>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</si>
  <si>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</si>
  <si>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</si>
  <si>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</si>
  <si>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</si>
  <si>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</si>
  <si>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</si>
  <si>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</si>
  <si>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</si>
  <si>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</si>
  <si>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</si>
  <si>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</si>
  <si>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</si>
  <si>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</si>
  <si>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</si>
  <si>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</si>
  <si>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</si>
  <si>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</si>
  <si>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</si>
  <si>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</si>
  <si>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</si>
  <si>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</si>
  <si>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</si>
  <si>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</si>
  <si>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</si>
  <si>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</si>
  <si>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</si>
  <si>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</si>
  <si>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</si>
  <si>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</si>
  <si>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</si>
  <si>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</si>
  <si>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</si>
  <si>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</si>
  <si>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</si>
  <si>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</si>
  <si>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</si>
  <si>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</si>
  <si>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</si>
  <si>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</si>
  <si>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</si>
  <si>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</si>
  <si>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</si>
  <si>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</si>
  <si>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</si>
  <si>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</si>
  <si>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</si>
  <si>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</si>
  <si>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</si>
  <si>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</si>
  <si>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</si>
  <si>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</si>
  <si>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</si>
  <si>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</si>
  <si>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</si>
  <si>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</si>
  <si>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</si>
  <si>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</si>
  <si>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</si>
  <si>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</si>
  <si>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</si>
  <si>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</si>
  <si>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</si>
  <si>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</si>
  <si>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</si>
  <si>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</si>
  <si>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</si>
  <si>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</si>
  <si>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</si>
  <si>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</si>
  <si>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</si>
  <si>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</si>
  <si>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</si>
  <si>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</si>
  <si>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</si>
  <si>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</si>
  <si>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</si>
  <si>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</si>
  <si>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</si>
  <si>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</si>
  <si>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</si>
  <si>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</si>
  <si>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</si>
  <si>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</si>
  <si>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</si>
  <si>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</si>
  <si>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</si>
  <si>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</si>
  <si>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</si>
  <si>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</si>
  <si>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</si>
  <si>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</si>
  <si>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</si>
  <si>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</si>
  <si>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</si>
  <si>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</si>
  <si>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</si>
  <si>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</si>
  <si>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</si>
  <si>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</si>
  <si>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</si>
  <si>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</si>
  <si>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</si>
  <si>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</si>
  <si>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</si>
  <si>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</si>
  <si>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</si>
  <si>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</si>
  <si>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</si>
  <si>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</si>
  <si>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</si>
  <si>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</si>
  <si>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</si>
  <si>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</si>
  <si>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</si>
  <si>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</si>
  <si>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</si>
  <si>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</si>
  <si>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</si>
  <si>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</si>
  <si>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</si>
  <si>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</si>
  <si>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</si>
  <si>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</si>
  <si>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</si>
  <si>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</si>
  <si>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</si>
  <si>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</si>
  <si>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</si>
  <si>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</si>
  <si>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</si>
  <si>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</si>
  <si>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</si>
  <si>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</si>
  <si>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</si>
  <si>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</si>
  <si>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</si>
  <si>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</si>
  <si>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</si>
  <si>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</si>
  <si>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</si>
  <si>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</si>
  <si>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</si>
  <si>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</si>
  <si>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</si>
  <si>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</si>
  <si>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</si>
  <si>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</si>
  <si>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</si>
  <si>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</si>
  <si>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</si>
  <si>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</si>
  <si>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</si>
  <si>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</si>
  <si>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</si>
  <si>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</si>
  <si>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</si>
  <si>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</si>
  <si>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</si>
  <si>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</si>
  <si>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</si>
  <si>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</si>
  <si>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</si>
  <si>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</si>
  <si>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</si>
  <si>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</si>
  <si>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</si>
  <si>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</si>
  <si>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</si>
  <si>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</si>
  <si>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</si>
  <si>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</si>
  <si>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</si>
  <si>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</si>
  <si>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</si>
  <si>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</si>
  <si>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</si>
  <si>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</si>
  <si>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</si>
  <si>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</si>
  <si>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</si>
  <si>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</si>
  <si>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</si>
  <si>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</si>
  <si>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</si>
  <si>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</si>
  <si>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</si>
  <si>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</si>
  <si>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</si>
  <si>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</si>
  <si>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</si>
  <si>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</si>
  <si>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</si>
  <si>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</si>
  <si>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</si>
  <si>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</si>
  <si>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</si>
  <si>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</si>
  <si>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</si>
  <si>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</si>
  <si>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</si>
  <si>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</si>
  <si>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</si>
  <si>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</si>
  <si>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</si>
  <si>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</si>
  <si>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</si>
  <si>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</si>
  <si>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</si>
  <si>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</si>
  <si>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</si>
  <si>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</si>
  <si>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</si>
  <si>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</si>
  <si>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</si>
  <si>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</si>
  <si>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</si>
  <si>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</si>
  <si>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</si>
  <si>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</si>
  <si>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</si>
  <si>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</si>
  <si>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</si>
  <si>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</si>
  <si>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</si>
  <si>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</si>
  <si>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</si>
  <si>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</si>
  <si>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</si>
  <si>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</si>
  <si>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</si>
  <si>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</si>
  <si>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</si>
  <si>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</si>
  <si>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</si>
  <si>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</si>
  <si>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</si>
  <si>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</si>
  <si>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</si>
  <si>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</si>
  <si>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</si>
  <si>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</si>
  <si>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</si>
  <si>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</si>
  <si>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</si>
  <si>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</si>
  <si>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</si>
  <si>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</si>
  <si>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</si>
  <si>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</si>
  <si>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</si>
  <si>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</si>
  <si>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</si>
  <si>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</si>
  <si>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</si>
  <si>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</si>
  <si>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</si>
  <si>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</si>
  <si>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</si>
  <si>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</si>
  <si>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</si>
  <si>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</si>
  <si>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</si>
  <si>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</si>
  <si>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</si>
  <si>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</si>
  <si>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</si>
  <si>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</si>
  <si>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</si>
  <si>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</si>
  <si>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</si>
  <si>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</si>
  <si>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</si>
  <si>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</si>
  <si>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</si>
  <si>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</si>
  <si>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</si>
  <si>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</si>
  <si>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</si>
  <si>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</si>
  <si>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</si>
  <si>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</si>
  <si>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</si>
  <si>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</si>
  <si>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</si>
  <si>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</si>
  <si>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</si>
  <si>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</si>
  <si>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</si>
  <si>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</si>
  <si>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</si>
  <si>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</si>
  <si>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</si>
  <si>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</si>
  <si>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</si>
  <si>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</si>
  <si>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</si>
  <si>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</si>
  <si>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</si>
  <si>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</si>
  <si>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</si>
  <si>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</si>
  <si>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</si>
  <si>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</si>
  <si>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</si>
  <si>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</si>
  <si>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</si>
  <si>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</si>
  <si>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</si>
  <si>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</si>
  <si>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</si>
  <si>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</si>
  <si>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</si>
  <si>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</si>
  <si>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</si>
  <si>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</si>
  <si>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</si>
  <si>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</si>
  <si>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</si>
  <si>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</si>
  <si>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</si>
  <si>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</si>
  <si>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</si>
  <si>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</si>
  <si>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</si>
  <si>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</si>
  <si>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</si>
  <si>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</si>
  <si>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</si>
  <si>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</si>
  <si>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</si>
  <si>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</si>
  <si>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</si>
  <si>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</si>
  <si>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</si>
  <si>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</si>
  <si>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</si>
  <si>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</si>
  <si>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</si>
  <si>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</si>
  <si>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</si>
  <si>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</si>
  <si>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</si>
  <si>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</si>
  <si>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</si>
  <si>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</si>
  <si>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</si>
  <si>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</si>
  <si>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</si>
  <si>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</si>
  <si>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</si>
  <si>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</si>
  <si>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</si>
  <si>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</si>
  <si>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</si>
  <si>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</si>
  <si>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</si>
  <si>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</si>
  <si>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</si>
  <si>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</si>
  <si>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</si>
  <si>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</si>
  <si>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</si>
  <si>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</si>
  <si>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</si>
  <si>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</si>
  <si>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</si>
  <si>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</si>
  <si>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</si>
  <si>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</si>
  <si>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</si>
  <si>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</si>
  <si>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</si>
  <si>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</si>
  <si>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</si>
  <si>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</si>
  <si>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</si>
  <si>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</si>
  <si>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</si>
  <si>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</si>
  <si>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</si>
  <si>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</si>
  <si>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</si>
  <si>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</si>
  <si>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</si>
  <si>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</si>
  <si>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</si>
  <si>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</si>
  <si>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</si>
  <si>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</si>
  <si>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</si>
  <si>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</si>
  <si>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</si>
  <si>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</si>
  <si>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</si>
  <si>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</si>
  <si>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</si>
  <si>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</si>
  <si>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</si>
  <si>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</si>
  <si>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</si>
  <si>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</si>
  <si>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</si>
  <si>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</si>
  <si>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</si>
  <si>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</si>
  <si>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</si>
  <si>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</si>
  <si>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</si>
  <si>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</si>
  <si>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</si>
  <si>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</si>
  <si>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</si>
  <si>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</si>
  <si>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</si>
  <si>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</si>
  <si>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</si>
  <si>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</si>
  <si>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</si>
  <si>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</si>
  <si>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</si>
  <si>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</si>
  <si>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</si>
  <si>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</si>
  <si>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</si>
  <si>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</si>
  <si>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</si>
  <si>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</si>
  <si>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</si>
  <si>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</si>
  <si>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</si>
  <si>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</si>
  <si>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</si>
  <si>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</si>
  <si>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</si>
  <si>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</si>
  <si>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</si>
  <si>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</si>
  <si>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</si>
  <si>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</si>
  <si>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</si>
  <si>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</si>
  <si>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</si>
  <si>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</si>
  <si>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</si>
  <si>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</si>
  <si>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</si>
  <si>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</si>
  <si>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</si>
  <si>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</si>
  <si>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</si>
  <si>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</si>
  <si>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</si>
  <si>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</si>
  <si>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</si>
  <si>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</si>
  <si>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</si>
  <si>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</si>
  <si>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</si>
  <si>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</si>
  <si>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</si>
  <si>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</si>
  <si>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</si>
  <si>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</si>
  <si>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</si>
  <si>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</si>
  <si>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</si>
  <si>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</si>
  <si>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</si>
  <si>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</si>
  <si>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</si>
  <si>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</si>
  <si>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</si>
  <si>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</si>
  <si>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</si>
  <si>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</si>
  <si>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</si>
  <si>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</si>
  <si>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</si>
  <si>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</si>
  <si>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</si>
  <si>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</si>
  <si>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</si>
  <si>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</si>
  <si>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</si>
  <si>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</si>
  <si>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</si>
  <si>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</si>
  <si>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</si>
  <si>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</si>
  <si>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</si>
  <si>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</si>
  <si>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</si>
  <si>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</si>
  <si>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</si>
  <si>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</si>
  <si>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</si>
  <si>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</si>
  <si>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</si>
  <si>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</si>
  <si>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</si>
  <si>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</si>
  <si>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</si>
  <si>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</si>
  <si>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</si>
  <si>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</si>
  <si>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</si>
  <si>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</si>
  <si>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</si>
  <si>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</si>
  <si>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</si>
  <si>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</si>
  <si>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</si>
  <si>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</si>
  <si>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</si>
  <si>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</si>
  <si>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</si>
  <si>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</si>
  <si>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</si>
  <si>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</si>
  <si>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</si>
  <si>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</si>
  <si>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</si>
  <si>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</si>
  <si>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</si>
  <si>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</si>
  <si>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</si>
  <si>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</si>
  <si>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</si>
  <si>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</si>
  <si>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</si>
  <si>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</si>
  <si>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</si>
  <si>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</si>
  <si>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</si>
  <si>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</si>
  <si>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</si>
  <si>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</si>
  <si>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</si>
  <si>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</si>
  <si>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</si>
  <si>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</si>
  <si>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</si>
  <si>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</si>
  <si>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</si>
  <si>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</si>
  <si>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</si>
  <si>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</si>
  <si>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</si>
  <si>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</si>
  <si>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</si>
  <si>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</si>
  <si>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</si>
  <si>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</si>
  <si>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</si>
  <si>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</si>
  <si>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</si>
  <si>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</si>
  <si>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</si>
  <si>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</si>
  <si>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</si>
  <si>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</si>
  <si>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</si>
  <si>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</si>
  <si>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</si>
  <si>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</si>
  <si>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</si>
  <si>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</si>
  <si>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</si>
  <si>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</si>
  <si>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</si>
  <si>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</si>
  <si>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</si>
  <si>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</si>
  <si>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</si>
  <si>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</si>
  <si>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</si>
  <si>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</si>
  <si>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</si>
  <si>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</si>
  <si>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</si>
  <si>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</si>
  <si>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</si>
  <si>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</si>
  <si>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</si>
  <si>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</si>
  <si>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</si>
  <si>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</si>
  <si>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</si>
  <si>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</si>
  <si>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</si>
  <si>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</si>
  <si>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</si>
  <si>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</si>
  <si>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</si>
  <si>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</si>
  <si>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</si>
  <si>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</si>
  <si>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</si>
  <si>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</si>
  <si>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</si>
  <si>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</si>
  <si>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</si>
  <si>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</si>
  <si>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</si>
  <si>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</si>
  <si>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</si>
  <si>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</si>
  <si>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</si>
  <si>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</si>
  <si>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</si>
  <si>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</si>
  <si>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</si>
  <si>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</si>
  <si>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</si>
  <si>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</si>
  <si>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</si>
  <si>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</si>
  <si>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</si>
  <si>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</si>
  <si>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</si>
  <si>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</si>
  <si>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</si>
  <si>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</si>
  <si>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</si>
  <si>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</si>
  <si>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</si>
  <si>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</si>
  <si>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</si>
  <si>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</si>
  <si>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</si>
  <si>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</si>
  <si>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</si>
  <si>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</si>
  <si>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</si>
  <si>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</si>
  <si>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</si>
  <si>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</si>
  <si>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</si>
  <si>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</si>
  <si>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</si>
  <si>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</si>
  <si>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</si>
  <si>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</si>
  <si>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</si>
  <si>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</si>
  <si>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</si>
  <si>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</si>
  <si>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</si>
  <si>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</si>
  <si>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</si>
  <si>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</si>
  <si>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</si>
  <si>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</si>
  <si>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</si>
  <si>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</si>
  <si>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</si>
  <si>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</si>
  <si>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</si>
  <si>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</si>
  <si>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</si>
  <si>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</si>
  <si>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</si>
  <si>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</si>
  <si>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</si>
  <si>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</si>
  <si>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</si>
  <si>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</si>
  <si>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</si>
  <si>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</si>
  <si>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</si>
  <si>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</si>
  <si>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</si>
  <si>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</si>
  <si>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</si>
  <si>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</si>
  <si>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</si>
  <si>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</si>
  <si>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</si>
  <si>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</si>
  <si>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</si>
  <si>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</si>
  <si>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</si>
  <si>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</si>
  <si>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</si>
  <si>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</si>
  <si>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</si>
  <si>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</si>
  <si>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</si>
  <si>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</si>
  <si>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</si>
  <si>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</si>
  <si>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</si>
  <si>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</si>
  <si>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</si>
  <si>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</si>
  <si>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</si>
  <si>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</si>
  <si>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</si>
  <si>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</si>
  <si>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</si>
  <si>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</si>
  <si>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</si>
  <si>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</si>
  <si>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</si>
  <si>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</si>
  <si>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</si>
  <si>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</si>
  <si>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</si>
  <si>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</si>
  <si>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</si>
  <si>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</si>
  <si>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</si>
  <si>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</si>
  <si>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</si>
  <si>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</si>
  <si>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</si>
  <si>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</si>
  <si>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</si>
  <si>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</si>
  <si>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</si>
  <si>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</si>
  <si>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</si>
  <si>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</si>
  <si>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</si>
  <si>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</si>
  <si>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</si>
  <si>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</si>
  <si>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</si>
  <si>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</si>
  <si>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</si>
  <si>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</si>
  <si>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</si>
  <si>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</si>
  <si>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</si>
  <si>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</si>
  <si>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</si>
  <si>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</si>
  <si>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</si>
  <si>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</si>
  <si>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</si>
  <si>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</si>
  <si>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</si>
  <si>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</si>
  <si>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</si>
  <si>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</si>
  <si>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</si>
  <si>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</si>
  <si>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</si>
  <si>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</si>
  <si>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</si>
  <si>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</si>
  <si>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</si>
  <si>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</si>
  <si>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</si>
  <si>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</si>
  <si>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</si>
  <si>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</si>
  <si>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</si>
  <si>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</si>
  <si>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</si>
  <si>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</si>
  <si>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</si>
  <si>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</si>
  <si>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</si>
  <si>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</si>
  <si>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</si>
  <si>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</si>
  <si>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</si>
  <si>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</si>
  <si>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</si>
  <si>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</si>
  <si>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</si>
  <si>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</si>
  <si>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</si>
  <si>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</si>
  <si>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</si>
  <si>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</si>
  <si>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</si>
  <si>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</si>
  <si>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</si>
  <si>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</si>
  <si>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</si>
  <si>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</si>
  <si>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</si>
  <si>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</si>
  <si>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</si>
  <si>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</si>
  <si>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</si>
  <si>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</si>
  <si>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</si>
  <si>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</si>
  <si>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</si>
  <si>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</si>
  <si>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</si>
  <si>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</si>
  <si>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</si>
  <si>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</si>
  <si>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</si>
  <si>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</si>
  <si>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</si>
  <si>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</si>
  <si>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</si>
  <si>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</si>
  <si>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</si>
  <si>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</si>
  <si>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</si>
  <si>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</si>
  <si>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</si>
  <si>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</si>
  <si>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</si>
  <si>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</si>
  <si>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</si>
  <si>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</si>
  <si>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</si>
  <si>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</si>
  <si>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</si>
  <si>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</si>
  <si>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</si>
  <si>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</si>
  <si>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</si>
  <si>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</si>
  <si>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</si>
  <si>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</si>
  <si>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</si>
  <si>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</si>
  <si>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</si>
  <si>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</si>
  <si>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</si>
  <si>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</si>
  <si>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</si>
  <si>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</si>
  <si>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</si>
  <si>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</si>
  <si>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</si>
  <si>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</si>
  <si>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</si>
  <si>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</si>
  <si>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</si>
  <si>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</si>
  <si>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</si>
  <si>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</si>
  <si>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</si>
  <si>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</si>
  <si>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</si>
  <si>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</si>
  <si>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</si>
  <si>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</si>
  <si>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</si>
  <si>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</si>
  <si>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</si>
  <si>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</si>
  <si>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</si>
  <si>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</si>
  <si>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</si>
  <si>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</si>
  <si>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</si>
  <si>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</si>
  <si>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</si>
  <si>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</si>
  <si>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</si>
  <si>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</si>
  <si>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</si>
  <si>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</si>
  <si>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</si>
  <si>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</si>
  <si>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</si>
  <si>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</si>
  <si>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</si>
  <si>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</si>
  <si>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</si>
  <si>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</si>
  <si>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</si>
  <si>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</si>
  <si>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</si>
  <si>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</si>
  <si>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</si>
  <si>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</si>
  <si>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</si>
  <si>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</si>
  <si>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</si>
  <si>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</si>
  <si>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</si>
  <si>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</si>
  <si>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</si>
  <si>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</si>
  <si>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</si>
  <si>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</si>
  <si>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</si>
  <si>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</si>
  <si>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</si>
  <si>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</si>
  <si>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</si>
  <si>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</si>
  <si>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</si>
  <si>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</si>
  <si>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</si>
  <si>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</si>
  <si>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</si>
  <si>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</si>
  <si>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</si>
  <si>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</si>
  <si>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</si>
  <si>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</si>
  <si>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</si>
  <si>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</si>
  <si>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</si>
  <si>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</si>
  <si>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</si>
  <si>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</si>
  <si>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</si>
  <si>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</si>
  <si>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</si>
  <si>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</si>
  <si>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</si>
  <si>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</si>
  <si>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</si>
  <si>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</si>
  <si>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</si>
  <si>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</si>
  <si>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</si>
  <si>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</si>
  <si>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</si>
  <si>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</si>
  <si>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</si>
  <si>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</si>
  <si>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</si>
  <si>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</si>
  <si>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</si>
  <si>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</si>
  <si>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</si>
  <si>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</si>
  <si>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</si>
  <si>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</si>
  <si>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</si>
  <si>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</si>
  <si>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</si>
  <si>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</si>
  <si>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</si>
  <si>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</si>
  <si>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</si>
  <si>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</si>
  <si>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</si>
  <si>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</si>
  <si>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</si>
  <si>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</si>
  <si>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</si>
  <si>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</si>
  <si>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</si>
  <si>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</si>
  <si>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</si>
  <si>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</si>
  <si>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</si>
  <si>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</si>
  <si>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</si>
  <si>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</si>
  <si>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</si>
  <si>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</si>
  <si>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</si>
  <si>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</si>
  <si>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</si>
  <si>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</si>
  <si>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</si>
  <si>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</si>
  <si>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</si>
  <si>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</si>
  <si>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</si>
  <si>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</si>
  <si>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</si>
  <si>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</si>
  <si>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</si>
  <si>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</si>
  <si>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</si>
  <si>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</si>
  <si>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</si>
  <si>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</si>
  <si>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</si>
  <si>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</si>
  <si>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</si>
  <si>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</si>
  <si>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</si>
  <si>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</si>
  <si>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</si>
  <si>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</si>
  <si>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</si>
  <si>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</si>
  <si>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</si>
  <si>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</si>
  <si>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</si>
  <si>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</si>
  <si>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</si>
  <si>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</si>
  <si>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</si>
  <si>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</si>
  <si>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</si>
  <si>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</si>
  <si>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</si>
  <si>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</si>
  <si>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</si>
  <si>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</si>
  <si>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</si>
  <si>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</si>
  <si>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</si>
  <si>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</si>
  <si>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</si>
  <si>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</si>
  <si>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</si>
  <si>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</si>
  <si>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</si>
  <si>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</si>
  <si>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</si>
  <si>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</si>
  <si>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</si>
  <si>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</si>
  <si>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</si>
  <si>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</si>
  <si>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</si>
  <si>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</si>
  <si>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</si>
  <si>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</si>
  <si>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</si>
  <si>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</si>
  <si>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</si>
  <si>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</si>
  <si>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</si>
  <si>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</si>
  <si>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</si>
  <si>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</si>
  <si>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</si>
  <si>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</si>
  <si>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</si>
  <si>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</si>
  <si>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</si>
  <si>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</si>
  <si>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</si>
  <si>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</si>
  <si>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</si>
  <si>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</si>
  <si>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</si>
  <si>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</si>
  <si>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</si>
  <si>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</si>
  <si>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</si>
  <si>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</si>
  <si>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</si>
  <si>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</si>
  <si>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</si>
  <si>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</si>
  <si>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</si>
  <si>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</si>
  <si>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</si>
  <si>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</si>
  <si>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</si>
  <si>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</si>
  <si>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</si>
  <si>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</si>
  <si>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</si>
  <si>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</si>
  <si>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</si>
  <si>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</si>
  <si>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</si>
  <si>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</si>
  <si>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</si>
  <si>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</si>
  <si>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</si>
  <si>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</si>
  <si>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</si>
  <si>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</si>
  <si>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</si>
  <si>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</si>
  <si>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</si>
  <si>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</si>
  <si>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</si>
  <si>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</si>
  <si>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</si>
  <si>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</si>
  <si>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</si>
  <si>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</si>
  <si>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</si>
  <si>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</si>
  <si>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</si>
  <si>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</si>
  <si>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</si>
  <si>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</si>
  <si>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</si>
  <si>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</si>
  <si>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</si>
  <si>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</si>
  <si>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</si>
  <si>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</si>
  <si>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</si>
  <si>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</si>
  <si>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</si>
  <si>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</si>
  <si>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</si>
  <si>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</si>
  <si>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</si>
  <si>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</si>
  <si>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</si>
  <si>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</si>
  <si>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</si>
  <si>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</si>
  <si>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</si>
  <si>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</si>
  <si>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</si>
  <si>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</si>
  <si>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</si>
  <si>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</si>
  <si>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</si>
  <si>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</si>
  <si>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</si>
  <si>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</si>
  <si>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</si>
  <si>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</si>
  <si>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</si>
  <si>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</si>
  <si>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</si>
  <si>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</si>
  <si>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</si>
  <si>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</si>
  <si>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</si>
  <si>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</si>
  <si>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</si>
  <si>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</si>
  <si>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</si>
  <si>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</si>
  <si>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</si>
  <si>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</si>
  <si>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</si>
  <si>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</si>
  <si>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</si>
  <si>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</si>
  <si>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</si>
  <si>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</si>
  <si>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</si>
  <si>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</si>
  <si>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</si>
  <si>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</si>
  <si>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</si>
  <si>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</si>
  <si>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</si>
  <si>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</si>
  <si>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</si>
  <si>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</si>
  <si>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</si>
  <si>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</si>
  <si>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</si>
  <si>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</si>
  <si>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</si>
  <si>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</si>
  <si>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</si>
  <si>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</si>
  <si>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</si>
  <si>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</si>
  <si>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</si>
  <si>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</si>
  <si>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</si>
  <si>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</si>
  <si>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</si>
  <si>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</si>
  <si>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</si>
  <si>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</si>
  <si>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</si>
  <si>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</si>
  <si>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</si>
  <si>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</si>
  <si>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</si>
  <si>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</si>
  <si>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</si>
  <si>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</si>
  <si>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</si>
  <si>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</si>
  <si>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</si>
  <si>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</si>
  <si>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</si>
  <si>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</si>
  <si>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</si>
  <si>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</si>
  <si>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</si>
  <si>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</si>
  <si>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</si>
  <si>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</si>
  <si>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</si>
  <si>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</si>
  <si>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</si>
  <si>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</si>
  <si>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</si>
  <si>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</si>
  <si>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</si>
  <si>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</si>
  <si>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</si>
  <si>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</si>
  <si>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</si>
  <si>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</si>
  <si>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</si>
  <si>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</si>
  <si>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</si>
  <si>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</si>
  <si>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</si>
  <si>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</si>
  <si>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</si>
  <si>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</si>
  <si>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</si>
  <si>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</si>
  <si>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</si>
  <si>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</si>
  <si>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</si>
  <si>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</si>
  <si>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</si>
  <si>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</si>
  <si>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</si>
  <si>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</si>
  <si>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</si>
  <si>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</si>
  <si>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</si>
  <si>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</si>
  <si>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</si>
  <si>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</si>
  <si>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</si>
  <si>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</si>
  <si>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</si>
  <si>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</si>
  <si>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</si>
  <si>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</si>
  <si>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</si>
  <si>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</si>
  <si>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</si>
  <si>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</si>
  <si>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</si>
  <si>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</si>
  <si>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</si>
  <si>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</si>
  <si>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</si>
  <si>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</si>
  <si>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</si>
  <si>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</si>
  <si>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</si>
  <si>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</si>
  <si>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</si>
  <si>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</si>
  <si>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</si>
  <si>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</si>
  <si>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</si>
  <si>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</si>
  <si>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</si>
  <si>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</si>
  <si>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</si>
  <si>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</si>
  <si>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</si>
  <si>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</si>
  <si>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</si>
  <si>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</si>
  <si>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</si>
  <si>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</si>
  <si>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</si>
  <si>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</si>
  <si>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</si>
  <si>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</si>
  <si>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</si>
  <si>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</si>
  <si>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</si>
  <si>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</si>
  <si>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</si>
  <si>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</si>
  <si>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</si>
  <si>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</si>
  <si>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</si>
  <si>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</si>
  <si>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</si>
  <si>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</si>
  <si>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</si>
  <si>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</si>
  <si>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</si>
  <si>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</si>
  <si>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</si>
  <si>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</si>
  <si>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</si>
  <si>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</si>
  <si>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</si>
  <si>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</si>
  <si>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</si>
  <si>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</si>
  <si>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</si>
  <si>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</si>
  <si>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</si>
  <si>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</si>
  <si>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</si>
  <si>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</si>
  <si>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</si>
  <si>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</si>
  <si>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</si>
  <si>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</si>
  <si>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</si>
  <si>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</si>
  <si>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</si>
  <si>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</si>
  <si>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</si>
  <si>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</si>
  <si>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</si>
  <si>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</si>
  <si>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</si>
  <si>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</si>
  <si>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</si>
  <si>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</si>
  <si>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</si>
  <si>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</si>
  <si>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</si>
  <si>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</si>
  <si>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</si>
  <si>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</si>
  <si>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</si>
  <si>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</si>
  <si>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</si>
  <si>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</si>
  <si>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</si>
  <si>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</si>
  <si>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</si>
  <si>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</si>
  <si>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</si>
  <si>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</si>
  <si>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</si>
  <si>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</si>
  <si>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</si>
  <si>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</si>
  <si>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</si>
  <si>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</si>
  <si>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</si>
  <si>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</si>
  <si>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</si>
  <si>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</si>
  <si>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</si>
  <si>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</si>
  <si>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</si>
  <si>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</si>
  <si>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</si>
  <si>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</si>
  <si>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</si>
  <si>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</si>
  <si>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</si>
  <si>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</si>
  <si>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</si>
  <si>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</si>
  <si>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</si>
  <si>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</si>
  <si>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</si>
  <si>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</si>
  <si>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</si>
  <si>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</si>
  <si>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</si>
  <si>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</si>
  <si>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</si>
  <si>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</si>
  <si>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</si>
  <si>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</si>
  <si>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</si>
  <si>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</si>
  <si>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</si>
  <si>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</si>
  <si>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</si>
  <si>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</si>
  <si>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</si>
  <si>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</si>
  <si>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</si>
  <si>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</si>
  <si>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</si>
  <si>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</si>
  <si>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</si>
  <si>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</si>
  <si>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</si>
  <si>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</si>
  <si>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</si>
  <si>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</si>
  <si>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</si>
  <si>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</si>
  <si>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</si>
  <si>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</si>
  <si>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</si>
  <si>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</si>
  <si>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</si>
  <si>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</si>
  <si>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</si>
  <si>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</si>
  <si>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</si>
  <si>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</si>
  <si>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</si>
  <si>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</si>
  <si>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</si>
  <si>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</si>
  <si>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</si>
  <si>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</si>
  <si>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</si>
  <si>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</si>
  <si>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</si>
  <si>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</si>
  <si>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</si>
  <si>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</si>
  <si>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</si>
  <si>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</si>
  <si>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</si>
  <si>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</si>
  <si>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</si>
  <si>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</si>
  <si>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</si>
  <si>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</si>
  <si>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</si>
  <si>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</si>
  <si>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</si>
  <si>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</si>
  <si>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</si>
  <si>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</si>
  <si>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</si>
  <si>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</si>
  <si>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</si>
  <si>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</si>
  <si>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</si>
  <si>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</si>
  <si>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</si>
  <si>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</si>
  <si>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</si>
  <si>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</si>
  <si>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</si>
  <si>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</si>
  <si>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</si>
  <si>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</si>
  <si>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</si>
  <si>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</si>
  <si>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</si>
  <si>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</si>
  <si>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</si>
  <si>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</si>
  <si>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</si>
  <si>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</si>
  <si>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</si>
  <si>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</si>
  <si>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</si>
  <si>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</si>
  <si>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</si>
  <si>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</si>
  <si>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</si>
  <si>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</si>
  <si>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</si>
  <si>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</si>
  <si>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</si>
  <si>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</si>
  <si>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</si>
  <si>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</si>
  <si>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</si>
  <si>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</si>
  <si>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</si>
  <si>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</si>
  <si>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</si>
  <si>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</si>
  <si>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</si>
  <si>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</si>
  <si>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</si>
  <si>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</si>
  <si>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</si>
  <si>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</si>
  <si>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</si>
  <si>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</si>
  <si>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</si>
  <si>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</si>
  <si>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</si>
  <si>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</si>
  <si>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</si>
  <si>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</si>
  <si>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</si>
  <si>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</si>
  <si>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</si>
  <si>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</si>
  <si>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</si>
  <si>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</si>
  <si>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</si>
  <si>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</si>
  <si>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</si>
  <si>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</si>
  <si>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</si>
  <si>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</si>
  <si>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</si>
  <si>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</si>
  <si>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</si>
  <si>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</si>
  <si>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</si>
  <si>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</si>
  <si>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</si>
  <si>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</si>
  <si>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</si>
  <si>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</si>
  <si>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</si>
  <si>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</si>
  <si>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</si>
  <si>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</si>
  <si>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</si>
  <si>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</si>
  <si>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</si>
  <si>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</si>
  <si>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</si>
  <si>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</si>
  <si>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</si>
  <si>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</si>
  <si>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</si>
  <si>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</si>
  <si>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</si>
  <si>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</si>
  <si>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</si>
  <si>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</si>
  <si>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</si>
  <si>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</si>
  <si>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</si>
  <si>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</si>
  <si>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</si>
  <si>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</si>
  <si>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</si>
  <si>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</si>
  <si>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</si>
  <si>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</si>
  <si>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</si>
  <si>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</si>
  <si>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</si>
  <si>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</si>
  <si>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</si>
  <si>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</si>
  <si>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</si>
  <si>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</si>
  <si>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</si>
  <si>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</si>
  <si>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</si>
  <si>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</si>
  <si>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</si>
  <si>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</si>
  <si>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</si>
  <si>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</si>
  <si>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</si>
  <si>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</si>
  <si>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</si>
  <si>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</si>
  <si>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</si>
  <si>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</si>
  <si>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</si>
  <si>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</si>
  <si>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</si>
  <si>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</si>
  <si>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</si>
  <si>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</si>
  <si>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</si>
  <si>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</si>
  <si>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</si>
  <si>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</si>
  <si>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</si>
  <si>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</si>
  <si>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</si>
  <si>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</si>
  <si>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</si>
  <si>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</si>
  <si>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</si>
  <si>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</si>
  <si>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</si>
  <si>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</si>
  <si>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</si>
  <si>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</si>
  <si>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</si>
  <si>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</si>
  <si>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</si>
  <si>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</si>
  <si>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</si>
  <si>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</si>
  <si>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</si>
  <si>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</si>
  <si>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</si>
  <si>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</si>
  <si>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</si>
  <si>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</si>
  <si>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</si>
  <si>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</si>
  <si>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</si>
  <si>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</si>
  <si>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</si>
  <si>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</si>
  <si>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</si>
  <si>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</si>
  <si>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</si>
  <si>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</si>
  <si>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</si>
  <si>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</si>
  <si>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</si>
  <si>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</si>
  <si>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</si>
  <si>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</si>
  <si>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</si>
  <si>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</si>
  <si>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</si>
  <si>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</si>
  <si>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</si>
  <si>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</si>
  <si>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</si>
  <si>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</si>
  <si>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</si>
  <si>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</si>
  <si>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</si>
  <si>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</si>
  <si>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</si>
  <si>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</si>
  <si>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</si>
  <si>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</si>
  <si>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</si>
  <si>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</si>
  <si>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</si>
  <si>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</si>
  <si>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</si>
  <si>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</si>
  <si>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</si>
  <si>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</si>
  <si>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</si>
  <si>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</si>
  <si>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</si>
  <si>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</si>
  <si>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</si>
  <si>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</si>
  <si>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</si>
  <si>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</si>
  <si>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</si>
  <si>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</si>
  <si>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</si>
  <si>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</si>
  <si>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</si>
  <si>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</si>
  <si>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</si>
  <si>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</si>
  <si>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</si>
  <si>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</si>
  <si>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</si>
  <si>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</si>
  <si>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</si>
  <si>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</si>
  <si>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</si>
  <si>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</si>
  <si>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</si>
  <si>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</si>
  <si>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</si>
  <si>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</si>
  <si>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</si>
  <si>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</si>
  <si>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</si>
  <si>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</si>
  <si>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</si>
  <si>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</si>
  <si>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</si>
  <si>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</si>
  <si>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</si>
  <si>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</si>
  <si>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</si>
  <si>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</si>
  <si>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</si>
  <si>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</si>
  <si>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</si>
  <si>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</si>
  <si>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</si>
  <si>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</si>
  <si>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</si>
  <si>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</si>
  <si>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</si>
  <si>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</si>
  <si>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</si>
  <si>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</si>
  <si>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</si>
  <si>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</si>
  <si>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</si>
  <si>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</si>
  <si>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</si>
  <si>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</si>
  <si>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</si>
  <si>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</si>
  <si>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</si>
  <si>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</si>
  <si>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</si>
  <si>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</si>
  <si>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</si>
  <si>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</si>
  <si>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</si>
  <si>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</si>
  <si>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</si>
  <si>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</si>
  <si>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</si>
  <si>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</si>
  <si>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</si>
  <si>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</si>
  <si>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</si>
  <si>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</si>
  <si>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</si>
  <si>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</si>
  <si>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</si>
  <si>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</si>
  <si>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</si>
  <si>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</si>
  <si>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</si>
  <si>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</si>
  <si>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</si>
  <si>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</si>
  <si>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</si>
  <si>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</si>
  <si>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</si>
  <si>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</si>
  <si>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</si>
  <si>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</si>
  <si>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</si>
  <si>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</si>
  <si>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</si>
  <si>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</si>
  <si>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</si>
  <si>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</si>
  <si>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</si>
  <si>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</si>
  <si>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</si>
  <si>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</si>
  <si>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</si>
  <si>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</si>
  <si>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</si>
  <si>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</si>
  <si>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</si>
  <si>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</si>
  <si>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</si>
  <si>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</si>
  <si>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</si>
  <si>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</si>
  <si>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</si>
  <si>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</si>
  <si>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</si>
  <si>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</si>
  <si>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</si>
  <si>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</si>
  <si>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</si>
  <si>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</si>
  <si>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</si>
  <si>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</si>
  <si>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</si>
  <si>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</si>
  <si>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</si>
  <si>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</si>
  <si>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</si>
  <si>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</si>
  <si>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</si>
  <si>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</si>
  <si>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</si>
  <si>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</si>
  <si>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</si>
  <si>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</si>
  <si>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</si>
  <si>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</si>
  <si>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</si>
  <si>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</si>
  <si>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</si>
  <si>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</si>
  <si>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</si>
  <si>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</si>
  <si>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</si>
  <si>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</si>
  <si>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</si>
  <si>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</si>
  <si>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</si>
  <si>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</si>
  <si>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</si>
  <si>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</si>
  <si>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</si>
  <si>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</si>
  <si>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</si>
  <si>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</si>
  <si>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</si>
  <si>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</si>
  <si>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</si>
  <si>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</si>
  <si>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</si>
  <si>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</si>
  <si>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</si>
  <si>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</si>
  <si>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</si>
  <si>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</si>
  <si>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</si>
  <si>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</si>
  <si>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</si>
  <si>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</si>
  <si>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</si>
  <si>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</si>
  <si>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</si>
  <si>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</si>
  <si>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</si>
  <si>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</si>
  <si>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</si>
  <si>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</si>
  <si>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</si>
  <si>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</si>
  <si>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</si>
  <si>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</si>
  <si>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</si>
  <si>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</si>
  <si>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</si>
  <si>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</si>
  <si>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</si>
  <si>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</si>
  <si>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</si>
  <si>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</si>
  <si>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</si>
  <si>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</si>
  <si>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</si>
  <si>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</si>
  <si>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</si>
  <si>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</si>
  <si>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</si>
  <si>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</si>
  <si>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</si>
  <si>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</si>
  <si>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</si>
  <si>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</si>
  <si>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</si>
  <si>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</si>
  <si>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</si>
  <si>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</si>
  <si>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</si>
  <si>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</si>
  <si>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</si>
  <si>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</si>
  <si>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</si>
  <si>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</si>
  <si>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</si>
  <si>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</si>
  <si>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</si>
  <si>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</si>
  <si>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</si>
  <si>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</si>
  <si>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</si>
  <si>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</si>
  <si>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</si>
  <si>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</si>
  <si>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</si>
  <si>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</si>
  <si>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</si>
  <si>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</si>
  <si>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</si>
  <si>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</si>
  <si>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</si>
  <si>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</si>
  <si>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</si>
  <si>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</si>
  <si>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</si>
  <si>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</si>
  <si>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</si>
  <si>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</si>
  <si>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</si>
  <si>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</si>
  <si>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</si>
  <si>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</si>
  <si>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</si>
  <si>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</si>
  <si>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</si>
  <si>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</si>
  <si>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</si>
  <si>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</si>
  <si>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</si>
  <si>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</si>
  <si>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</si>
  <si>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</si>
  <si>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</si>
  <si>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</si>
  <si>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</si>
  <si>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</si>
  <si>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</si>
  <si>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</si>
  <si>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</si>
  <si>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</si>
  <si>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</si>
  <si>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</si>
  <si>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</si>
  <si>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</si>
  <si>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</si>
  <si>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</si>
  <si>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</si>
  <si>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</si>
  <si>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</si>
  <si>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</si>
  <si>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</si>
  <si>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</si>
  <si>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</si>
  <si>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</si>
  <si>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</si>
  <si>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</si>
  <si>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</si>
  <si>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</si>
  <si>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</si>
  <si>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</si>
  <si>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</si>
  <si>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</si>
  <si>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</si>
  <si>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</si>
  <si>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</si>
  <si>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</si>
  <si>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</si>
  <si>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</si>
  <si>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</si>
  <si>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</si>
  <si>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</si>
  <si>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</si>
  <si>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</si>
  <si>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</si>
  <si>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</si>
  <si>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</si>
  <si>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</si>
  <si>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</si>
  <si>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</si>
  <si>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</si>
  <si>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</si>
  <si>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</si>
  <si>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</si>
  <si>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</si>
  <si>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</si>
  <si>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</si>
  <si>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</si>
  <si>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</si>
  <si>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</si>
  <si>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</si>
  <si>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</si>
  <si>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</si>
  <si>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</si>
  <si>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</si>
  <si>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</si>
  <si>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</si>
  <si>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</si>
  <si>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</si>
  <si>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</si>
  <si>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</si>
  <si>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</si>
  <si>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</si>
  <si>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</si>
  <si>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</si>
  <si>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</si>
  <si>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</si>
  <si>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</si>
  <si>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</si>
  <si>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</si>
  <si>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</si>
  <si>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</si>
  <si>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</si>
  <si>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</si>
  <si>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</si>
  <si>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</si>
  <si>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</si>
  <si>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</si>
  <si>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</si>
  <si>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</si>
  <si>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</si>
  <si>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</si>
  <si>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</si>
  <si>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</si>
  <si>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</si>
  <si>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</si>
  <si>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</si>
  <si>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</si>
  <si>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</si>
  <si>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</si>
  <si>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</si>
  <si>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</si>
  <si>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</si>
  <si>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</si>
  <si>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</si>
  <si>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</si>
  <si>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</si>
  <si>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</si>
  <si>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</si>
  <si>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</si>
  <si>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</si>
  <si>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</si>
  <si>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</si>
  <si>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</si>
  <si>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</si>
  <si>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</si>
  <si>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</si>
  <si>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</si>
  <si>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</si>
  <si>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</si>
  <si>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</si>
  <si>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</si>
  <si>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</si>
  <si>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</si>
  <si>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</si>
  <si>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</si>
  <si>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</si>
  <si>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</si>
  <si>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</si>
  <si>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</si>
  <si>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</si>
  <si>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</si>
  <si>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</si>
  <si>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</si>
  <si>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</si>
  <si>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</si>
  <si>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</si>
  <si>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</si>
  <si>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</si>
  <si>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</si>
  <si>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</si>
  <si>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</si>
  <si>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</si>
  <si>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</si>
  <si>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</si>
  <si>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</si>
  <si>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</si>
  <si>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</si>
  <si>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</si>
  <si>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</si>
  <si>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</si>
  <si>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</si>
  <si>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</si>
  <si>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</si>
  <si>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</si>
  <si>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</si>
  <si>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</si>
  <si>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</si>
  <si>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</si>
  <si>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</si>
  <si>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</si>
  <si>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</si>
  <si>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</si>
  <si>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</si>
  <si>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</si>
  <si>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</si>
  <si>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</si>
  <si>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</si>
  <si>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</si>
  <si>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</si>
  <si>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</si>
  <si>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</si>
  <si>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</si>
  <si>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</si>
  <si>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</si>
  <si>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</si>
  <si>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</si>
  <si>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</si>
  <si>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</si>
  <si>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</si>
  <si>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</si>
  <si>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</si>
  <si>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</si>
  <si>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</si>
  <si>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</si>
  <si>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</si>
  <si>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</si>
  <si>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</si>
  <si>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</si>
  <si>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</si>
  <si>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</si>
  <si>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</si>
  <si>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</si>
  <si>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</si>
  <si>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</si>
  <si>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</si>
  <si>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</si>
  <si>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</si>
  <si>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</si>
  <si>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</si>
  <si>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</si>
  <si>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</si>
  <si>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</si>
  <si>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</si>
  <si>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</si>
  <si>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</si>
  <si>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</si>
  <si>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</si>
  <si>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</si>
  <si>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</si>
  <si>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</si>
  <si>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</si>
  <si>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</si>
  <si>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</si>
  <si>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</si>
  <si>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</si>
  <si>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</si>
  <si>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</si>
  <si>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</si>
  <si>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</si>
  <si>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</si>
  <si>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</si>
  <si>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</si>
  <si>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</si>
  <si>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</si>
  <si>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</si>
  <si>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</si>
  <si>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</si>
  <si>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</si>
  <si>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</si>
  <si>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</si>
  <si>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</si>
  <si>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</si>
  <si>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</si>
  <si>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</si>
  <si>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</si>
  <si>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</si>
  <si>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</si>
  <si>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</si>
  <si>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</si>
  <si>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</si>
  <si>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</si>
  <si>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</si>
  <si>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</si>
  <si>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</si>
  <si>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</si>
  <si>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</si>
  <si>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</si>
  <si>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</si>
  <si>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</si>
  <si>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</si>
  <si>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</si>
  <si>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</si>
  <si>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</si>
  <si>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</si>
  <si>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</si>
  <si>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</si>
  <si>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</si>
  <si>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</si>
  <si>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</si>
  <si>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</si>
  <si>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</si>
  <si>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</si>
  <si>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</si>
  <si>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</si>
  <si>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</si>
  <si>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</si>
  <si>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</si>
  <si>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</si>
  <si>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</si>
  <si>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</si>
  <si>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</si>
  <si>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</si>
  <si>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</si>
  <si>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</si>
  <si>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</si>
  <si>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</si>
  <si>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</si>
  <si>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</si>
  <si>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</si>
  <si>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</si>
  <si>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</si>
  <si>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</si>
  <si>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</si>
  <si>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</si>
  <si>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</si>
  <si>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</si>
  <si>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</si>
  <si>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</si>
  <si>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</si>
  <si>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</si>
  <si>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</si>
  <si>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</si>
  <si>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</si>
  <si>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</si>
  <si>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</si>
  <si>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</si>
  <si>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</si>
  <si>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</si>
  <si>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</si>
  <si>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</si>
  <si>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</si>
  <si>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</si>
  <si>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</si>
  <si>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</si>
  <si>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</si>
  <si>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</si>
  <si>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</si>
  <si>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</si>
  <si>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</si>
  <si>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</si>
  <si>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</si>
  <si>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</si>
  <si>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</si>
  <si>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</si>
  <si>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</si>
  <si>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</si>
  <si>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</si>
  <si>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</si>
  <si>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</si>
  <si>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</si>
  <si>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</si>
  <si>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</si>
  <si>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</si>
  <si>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</si>
  <si>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</si>
  <si>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</si>
  <si>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</si>
  <si>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</si>
  <si>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</si>
  <si>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</si>
  <si>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</si>
  <si>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</si>
  <si>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</si>
  <si>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</si>
  <si>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</si>
  <si>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</si>
  <si>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</si>
  <si>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</si>
  <si>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</si>
  <si>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</si>
  <si>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</si>
  <si>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</si>
  <si>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</si>
  <si>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</si>
  <si>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</si>
  <si>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</si>
  <si>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</si>
  <si>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</si>
  <si>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</si>
  <si>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</si>
  <si>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</si>
  <si>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</si>
  <si>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</si>
  <si>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</si>
  <si>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</si>
  <si>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</si>
  <si>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</si>
  <si>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</si>
  <si>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</si>
  <si>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</si>
  <si>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</si>
  <si>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</si>
  <si>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</si>
  <si>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</si>
  <si>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</si>
  <si>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</si>
  <si>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</si>
  <si>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</si>
  <si>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</si>
  <si>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</si>
  <si>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</si>
  <si>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</si>
  <si>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</si>
  <si>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</si>
  <si>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</si>
  <si>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</si>
  <si>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</si>
  <si>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</si>
  <si>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</si>
  <si>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</si>
  <si>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</si>
  <si>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</si>
  <si>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</si>
  <si>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</si>
  <si>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</si>
  <si>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</si>
  <si>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</si>
  <si>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</si>
  <si>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</si>
  <si>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</si>
  <si>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</si>
  <si>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</si>
  <si>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</si>
  <si>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</si>
  <si>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</si>
  <si>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</si>
  <si>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</si>
  <si>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</si>
  <si>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</si>
  <si>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</si>
  <si>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</si>
  <si>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</si>
  <si>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</si>
  <si>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</si>
  <si>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</si>
  <si>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</si>
  <si>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</si>
  <si>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</si>
  <si>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</si>
  <si>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</si>
  <si>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</si>
  <si>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</si>
  <si>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</si>
  <si>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</si>
  <si>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</si>
  <si>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</si>
  <si>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</si>
  <si>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</si>
  <si>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</si>
  <si>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</si>
  <si>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</si>
  <si>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</si>
  <si>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</si>
  <si>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</si>
  <si>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</si>
  <si>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</si>
  <si>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</si>
  <si>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</si>
  <si>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</si>
  <si>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</si>
  <si>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</si>
  <si>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</si>
  <si>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</si>
  <si>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</si>
  <si>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</si>
  <si>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</si>
  <si>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</si>
  <si>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</si>
  <si>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</si>
  <si>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</si>
  <si>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</si>
  <si>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</si>
  <si>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</si>
  <si>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</si>
  <si>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</si>
  <si>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</si>
  <si>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</si>
  <si>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</si>
  <si>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</si>
  <si>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</si>
  <si>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</si>
  <si>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</si>
  <si>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</si>
  <si>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</si>
  <si>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</si>
  <si>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</si>
  <si>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</si>
  <si>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</si>
  <si>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</si>
  <si>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</si>
  <si>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</si>
  <si>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</si>
  <si>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</si>
  <si>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</si>
  <si>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</si>
  <si>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</si>
  <si>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</si>
  <si>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</si>
  <si>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</si>
  <si>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</si>
  <si>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</si>
  <si>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</si>
  <si>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</si>
  <si>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</si>
  <si>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</si>
  <si>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</si>
  <si>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</si>
  <si>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</si>
  <si>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</si>
  <si>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</si>
  <si>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</si>
  <si>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</si>
  <si>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</si>
  <si>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</si>
  <si>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</si>
  <si>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</si>
  <si>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</si>
  <si>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</si>
  <si>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</si>
  <si>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</si>
  <si>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</si>
  <si>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</si>
  <si>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</si>
  <si>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</si>
  <si>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</si>
  <si>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</si>
  <si>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</si>
  <si>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</si>
  <si>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</si>
  <si>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</si>
  <si>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</si>
  <si>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</si>
  <si>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</si>
  <si>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</si>
  <si>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</si>
  <si>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</si>
  <si>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</si>
  <si>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</si>
  <si>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</si>
  <si>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</si>
  <si>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</si>
  <si>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</si>
  <si>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</si>
  <si>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</si>
  <si>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</si>
  <si>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</si>
  <si>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</si>
  <si>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</si>
  <si>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</si>
  <si>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</si>
  <si>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</si>
  <si>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</si>
  <si>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</si>
  <si>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</si>
  <si>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</si>
  <si>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</si>
  <si>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</si>
  <si>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</si>
  <si>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</si>
  <si>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</si>
  <si>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</si>
  <si>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</si>
  <si>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</si>
  <si>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</si>
  <si>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</si>
  <si>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</si>
  <si>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</si>
  <si>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</si>
  <si>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</si>
  <si>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</si>
  <si>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</si>
  <si>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</si>
  <si>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</si>
  <si>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</si>
  <si>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</si>
  <si>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</si>
  <si>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</si>
  <si>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</si>
  <si>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</si>
  <si>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</si>
  <si>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</si>
  <si>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</si>
  <si>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</si>
  <si>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</si>
  <si>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</si>
  <si>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</si>
  <si>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</si>
  <si>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</si>
  <si>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</si>
  <si>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</si>
  <si>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</si>
  <si>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</si>
  <si>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</si>
  <si>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</si>
  <si>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</si>
  <si>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</si>
  <si>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</si>
  <si>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</si>
  <si>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</si>
  <si>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</si>
  <si>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</si>
  <si>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</si>
  <si>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</si>
  <si>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</si>
  <si>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</si>
  <si>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</si>
  <si>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</si>
  <si>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</si>
  <si>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</si>
  <si>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</si>
  <si>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</si>
  <si>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</si>
  <si>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</si>
  <si>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</si>
  <si>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</si>
  <si>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</si>
  <si>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</si>
  <si>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</si>
  <si>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</si>
  <si>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</si>
  <si>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</si>
  <si>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</si>
  <si>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</si>
  <si>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</si>
  <si>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</si>
  <si>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</si>
  <si>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</si>
  <si>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</si>
  <si>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</si>
  <si>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</si>
  <si>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</si>
  <si>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</si>
  <si>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</si>
  <si>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</si>
  <si>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</si>
  <si>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</si>
  <si>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</si>
  <si>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</si>
  <si>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</si>
  <si>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</si>
  <si>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</si>
  <si>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</si>
  <si>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</si>
  <si>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</si>
  <si>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</si>
  <si>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</si>
  <si>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</si>
  <si>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</si>
  <si>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</si>
  <si>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</si>
  <si>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</si>
  <si>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</si>
  <si>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</si>
  <si>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</si>
  <si>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</si>
  <si>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</si>
  <si>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</si>
  <si>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</si>
  <si>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</si>
  <si>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</si>
  <si>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</si>
  <si>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</si>
  <si>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</si>
  <si>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</si>
  <si>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</si>
  <si>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</si>
  <si>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</si>
  <si>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</si>
  <si>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</si>
  <si>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</si>
  <si>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</si>
  <si>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</si>
  <si>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</si>
  <si>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</si>
  <si>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</si>
  <si>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</si>
  <si>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</si>
  <si>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</si>
  <si>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</si>
  <si>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</si>
  <si>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</si>
  <si>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</si>
  <si>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</si>
  <si>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</si>
  <si>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</si>
  <si>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</si>
  <si>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</si>
  <si>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</si>
  <si>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</si>
  <si>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</si>
  <si>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</si>
  <si>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</si>
  <si>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</si>
  <si>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</si>
  <si>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</si>
  <si>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</si>
  <si>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</si>
  <si>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</si>
  <si>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</si>
  <si>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</si>
  <si>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</si>
  <si>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</si>
  <si>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</si>
  <si>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</si>
  <si>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</si>
  <si>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</si>
  <si>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</si>
  <si>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</si>
  <si>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</si>
  <si>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</si>
  <si>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</si>
  <si>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</si>
  <si>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</si>
  <si>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</si>
  <si>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</si>
  <si>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</si>
  <si>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</si>
  <si>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</si>
  <si>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</si>
  <si>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</si>
  <si>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</si>
  <si>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</si>
  <si>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</si>
  <si>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</si>
  <si>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</si>
  <si>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</si>
  <si>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</si>
  <si>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</si>
  <si>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</si>
  <si>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</si>
  <si>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</si>
  <si>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</si>
  <si>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</si>
  <si>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</si>
  <si>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</si>
  <si>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</si>
  <si>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</si>
  <si>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</si>
  <si>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</si>
  <si>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</si>
  <si>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</si>
  <si>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</si>
  <si>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</si>
  <si>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</si>
  <si>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</si>
  <si>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</si>
  <si>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</si>
  <si>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</si>
  <si>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</si>
  <si>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</si>
  <si>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</si>
  <si>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</si>
  <si>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</si>
  <si>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</si>
  <si>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</si>
  <si>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</si>
  <si>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</si>
  <si>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</si>
  <si>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</si>
  <si>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</si>
  <si>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</si>
  <si>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</si>
  <si>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</si>
  <si>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</si>
  <si>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</si>
  <si>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</si>
  <si>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</si>
  <si>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</si>
  <si>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</si>
  <si>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</si>
  <si>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</si>
  <si>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</si>
  <si>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</si>
  <si>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</si>
  <si>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</si>
  <si>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</si>
  <si>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</si>
  <si>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</si>
  <si>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</si>
  <si>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</si>
  <si>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</si>
  <si>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</si>
  <si>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</si>
  <si>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</si>
  <si>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</si>
  <si>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</si>
  <si>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</si>
  <si>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</si>
  <si>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</si>
  <si>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</si>
  <si>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</si>
  <si>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</si>
  <si>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</si>
  <si>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</si>
  <si>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</si>
  <si>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</si>
  <si>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</si>
  <si>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</si>
  <si>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</si>
  <si>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</si>
  <si>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</si>
  <si>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</si>
  <si>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</si>
  <si>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</si>
  <si>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</si>
  <si>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</si>
  <si>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</si>
  <si>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</si>
  <si>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</si>
  <si>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</si>
  <si>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</si>
  <si>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</si>
  <si>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</si>
  <si>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</si>
  <si>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</si>
  <si>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</si>
  <si>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</si>
  <si>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</si>
  <si>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</si>
  <si>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</si>
  <si>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</si>
  <si>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</si>
  <si>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</si>
  <si>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</si>
  <si>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</si>
  <si>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</si>
  <si>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</si>
  <si>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</si>
  <si>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</si>
  <si>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</si>
  <si>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</si>
  <si>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</si>
  <si>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</si>
  <si>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</si>
  <si>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</si>
  <si>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</si>
  <si>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</si>
  <si>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</si>
  <si>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</si>
  <si>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</si>
  <si>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</si>
  <si>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</si>
  <si>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</si>
  <si>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</si>
  <si>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</si>
  <si>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</si>
  <si>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</si>
  <si>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</si>
  <si>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</si>
  <si>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</si>
  <si>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</si>
  <si>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</si>
  <si>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</si>
  <si>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</si>
  <si>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</si>
  <si>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</si>
  <si>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</si>
  <si>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</si>
  <si>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</si>
  <si>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</si>
  <si>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</si>
  <si>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</si>
  <si>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</si>
  <si>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</si>
  <si>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</si>
  <si>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</si>
  <si>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</si>
  <si>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</si>
  <si>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</si>
  <si>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</si>
  <si>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</si>
  <si>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</si>
  <si>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</si>
  <si>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</si>
  <si>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</si>
  <si>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</si>
  <si>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</si>
  <si>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</si>
  <si>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</si>
  <si>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</si>
  <si>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</si>
  <si>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</si>
  <si>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</si>
  <si>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</si>
  <si>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</si>
  <si>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</si>
  <si>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</si>
  <si>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</si>
  <si>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</si>
  <si>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</si>
  <si>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</si>
  <si>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</si>
  <si>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</si>
  <si>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</si>
  <si>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</si>
  <si>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</si>
  <si>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</si>
  <si>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</si>
  <si>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</si>
  <si>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</si>
  <si>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</si>
  <si>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</si>
  <si>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</si>
  <si>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</si>
  <si>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</si>
  <si>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</si>
  <si>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</si>
  <si>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</si>
  <si>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</si>
  <si>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</si>
  <si>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</si>
  <si>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</si>
  <si>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</si>
  <si>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</si>
  <si>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</si>
  <si>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</si>
  <si>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</si>
  <si>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</si>
  <si>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</si>
  <si>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</si>
  <si>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</si>
  <si>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</si>
  <si>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</si>
  <si>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</si>
  <si>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</si>
  <si>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</si>
  <si>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</si>
  <si>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</si>
  <si>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</si>
  <si>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</si>
  <si>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</si>
  <si>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</si>
  <si>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</si>
  <si>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</si>
  <si>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</si>
  <si>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</si>
  <si>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</si>
  <si>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</si>
  <si>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</si>
  <si>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</si>
  <si>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</si>
  <si>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</si>
  <si>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</si>
  <si>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</si>
  <si>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</si>
  <si>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</si>
  <si>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</si>
  <si>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</si>
  <si>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</si>
  <si>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</si>
  <si>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</si>
  <si>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</si>
  <si>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</si>
  <si>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</si>
  <si>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</si>
  <si>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</si>
  <si>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</si>
  <si>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</si>
  <si>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</si>
  <si>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</si>
  <si>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</si>
  <si>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</si>
  <si>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</si>
  <si>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</si>
  <si>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</si>
  <si>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</si>
  <si>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</si>
  <si>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</si>
  <si>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</si>
  <si>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</si>
  <si>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</si>
  <si>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</si>
  <si>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</si>
  <si>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</si>
  <si>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</si>
  <si>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</si>
  <si>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</si>
  <si>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</si>
  <si>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</si>
  <si>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</si>
  <si>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</si>
  <si>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</si>
  <si>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</si>
  <si>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</si>
  <si>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</si>
  <si>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</si>
  <si>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</si>
  <si>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</si>
  <si>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</si>
  <si>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</si>
  <si>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</si>
  <si>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</si>
  <si>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</si>
  <si>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</si>
  <si>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</si>
  <si>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</si>
  <si>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</si>
  <si>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</si>
  <si>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</si>
  <si>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</si>
  <si>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</si>
  <si>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</si>
  <si>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</si>
  <si>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</si>
  <si>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</si>
  <si>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</si>
  <si>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</si>
  <si>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</si>
  <si>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</si>
  <si>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</si>
  <si>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</si>
  <si>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</si>
  <si>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</si>
  <si>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</si>
  <si>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</si>
  <si>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</si>
  <si>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</si>
  <si>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</si>
  <si>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</si>
  <si>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</si>
  <si>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</si>
  <si>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</si>
  <si>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</si>
  <si>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</si>
  <si>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</si>
  <si>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</si>
  <si>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</si>
  <si>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</si>
  <si>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</si>
  <si>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</si>
  <si>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</si>
  <si>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</si>
  <si>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</si>
  <si>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</si>
  <si>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</si>
  <si>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</si>
  <si>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</si>
  <si>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</si>
  <si>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</si>
  <si>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</si>
  <si>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</si>
  <si>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</si>
  <si>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</si>
  <si>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</si>
  <si>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</si>
  <si>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</si>
  <si>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</si>
  <si>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</si>
  <si>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</si>
  <si>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</si>
  <si>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</si>
  <si>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</si>
  <si>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</si>
  <si>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</si>
  <si>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</si>
  <si>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</si>
  <si>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</si>
  <si>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</si>
  <si>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</si>
  <si>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</si>
  <si>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</si>
  <si>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</si>
  <si>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</si>
  <si>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</si>
  <si>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</si>
  <si>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</si>
  <si>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</si>
  <si>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</si>
  <si>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</si>
  <si>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</si>
  <si>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</si>
  <si>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</si>
  <si>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</si>
  <si>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</si>
  <si>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</si>
  <si>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</si>
  <si>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</si>
  <si>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</si>
  <si>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</si>
  <si>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</si>
  <si>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</si>
  <si>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</si>
  <si>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</si>
  <si>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</si>
  <si>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</si>
  <si>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</si>
  <si>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</si>
  <si>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</si>
  <si>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</si>
  <si>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</si>
  <si>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</si>
  <si>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</si>
  <si>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</si>
  <si>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</si>
  <si>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</si>
  <si>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</si>
  <si>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</si>
  <si>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</si>
  <si>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</si>
  <si>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</si>
  <si>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</si>
  <si>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</si>
  <si>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</si>
  <si>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</si>
  <si>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</si>
  <si>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</si>
  <si>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</si>
  <si>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</si>
  <si>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</si>
  <si>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</si>
  <si>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</si>
  <si>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</si>
  <si>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</si>
  <si>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</si>
  <si>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</si>
  <si>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</si>
  <si>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</si>
  <si>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</si>
  <si>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</si>
  <si>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</si>
  <si>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</si>
  <si>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</si>
  <si>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</si>
  <si>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</si>
  <si>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</si>
  <si>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</si>
  <si>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</si>
  <si>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</si>
  <si>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</si>
  <si>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</si>
  <si>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</si>
  <si>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</si>
  <si>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</si>
  <si>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</si>
  <si>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</si>
  <si>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</si>
  <si>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</si>
  <si>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</si>
  <si>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</si>
  <si>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</si>
  <si>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</si>
  <si>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</si>
  <si>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</si>
  <si>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</si>
  <si>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</si>
  <si>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</si>
  <si>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</si>
  <si>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</si>
  <si>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</si>
  <si>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</si>
  <si>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</si>
  <si>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</si>
  <si>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</si>
  <si>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</si>
  <si>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</si>
  <si>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</si>
  <si>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</si>
  <si>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</si>
  <si>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</si>
  <si>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</si>
  <si>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</si>
  <si>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</si>
  <si>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</si>
  <si>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</si>
  <si>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</si>
  <si>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</si>
  <si>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</si>
  <si>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</si>
  <si>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</si>
  <si>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</si>
  <si>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</si>
  <si>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</si>
  <si>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</si>
  <si>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</si>
  <si>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</si>
  <si>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</si>
  <si>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</si>
  <si>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</si>
  <si>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</si>
  <si>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</si>
  <si>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</si>
  <si>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</si>
  <si>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</si>
  <si>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</si>
  <si>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</si>
  <si>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</si>
  <si>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</si>
  <si>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</si>
  <si>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</si>
  <si>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</si>
  <si>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</si>
  <si>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</si>
  <si>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</si>
  <si>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</si>
  <si>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</si>
  <si>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</si>
  <si>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</si>
  <si>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</si>
  <si>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</si>
  <si>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</si>
  <si>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</si>
  <si>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</si>
  <si>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</si>
  <si>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</si>
  <si>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</si>
  <si>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</si>
  <si>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</si>
  <si>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</si>
  <si>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</si>
  <si>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</si>
  <si>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</si>
  <si>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</si>
  <si>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</si>
  <si>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</si>
  <si>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</si>
  <si>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</si>
  <si>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</si>
  <si>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</si>
  <si>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</si>
  <si>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</si>
  <si>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</si>
  <si>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</si>
  <si>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</si>
  <si>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</si>
  <si>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</si>
  <si>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</si>
  <si>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</si>
  <si>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</si>
  <si>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</si>
  <si>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</si>
  <si>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</si>
  <si>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</si>
  <si>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</si>
  <si>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</si>
  <si>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</si>
  <si>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</si>
  <si>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</si>
  <si>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</si>
  <si>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</si>
  <si>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</si>
  <si>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</si>
  <si>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</si>
  <si>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</si>
  <si>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</si>
  <si>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</si>
  <si>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</si>
  <si>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</si>
  <si>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</si>
  <si>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</si>
  <si>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</si>
  <si>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</si>
  <si>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</si>
  <si>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</si>
  <si>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</si>
  <si>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</si>
  <si>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</si>
  <si>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</si>
  <si>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</si>
  <si>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</si>
  <si>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</si>
  <si>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</si>
  <si>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</si>
  <si>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</si>
  <si>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</si>
  <si>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</si>
  <si>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</si>
  <si>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</si>
  <si>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</si>
  <si>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</si>
  <si>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</si>
  <si>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</si>
  <si>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</si>
  <si>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</si>
  <si>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</si>
  <si>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</si>
  <si>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</si>
  <si>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</si>
  <si>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</si>
  <si>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</si>
  <si>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</si>
  <si>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</si>
  <si>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</si>
  <si>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</si>
  <si>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</si>
  <si>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</si>
  <si>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</si>
  <si>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</si>
  <si>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</si>
  <si>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</si>
  <si>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</si>
  <si>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</si>
  <si>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</si>
  <si>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</si>
  <si>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</si>
  <si>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</si>
  <si>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</si>
  <si>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</si>
  <si>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</si>
  <si>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</si>
  <si>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</si>
  <si>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</si>
  <si>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</si>
  <si>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</si>
  <si>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</si>
  <si>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</si>
  <si>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</si>
  <si>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</si>
  <si>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</si>
  <si>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</si>
  <si>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</si>
  <si>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</si>
  <si>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</si>
  <si>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</si>
  <si>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</si>
  <si>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</si>
  <si>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</si>
  <si>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</si>
  <si>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</si>
  <si>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</si>
  <si>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</si>
  <si>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</si>
  <si>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</si>
  <si>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</si>
  <si>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</si>
  <si>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</si>
  <si>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</si>
  <si>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</si>
  <si>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</si>
  <si>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</si>
  <si>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</si>
  <si>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</si>
  <si>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</si>
  <si>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</si>
  <si>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</si>
  <si>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</si>
  <si>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</si>
  <si>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</si>
  <si>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</si>
  <si>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</si>
  <si>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</si>
  <si>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</si>
  <si>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</si>
  <si>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</si>
  <si>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</si>
  <si>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</si>
  <si>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</si>
  <si>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</si>
  <si>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</si>
  <si>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</si>
  <si>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</si>
  <si>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</si>
  <si>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</si>
  <si>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</si>
  <si>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</si>
  <si>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</si>
  <si>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</si>
  <si>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</si>
  <si>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</si>
  <si>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</si>
  <si>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</si>
  <si>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</si>
  <si>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</si>
  <si>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</si>
  <si>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</si>
  <si>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</si>
  <si>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</si>
  <si>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</si>
  <si>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</si>
  <si>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</si>
  <si>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</si>
  <si>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</si>
  <si>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</si>
  <si>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</si>
  <si>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</si>
  <si>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</si>
  <si>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</si>
  <si>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</si>
  <si>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</si>
  <si>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</si>
  <si>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</si>
  <si>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</si>
  <si>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</si>
  <si>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</si>
  <si>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</si>
  <si>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</si>
  <si>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</si>
  <si>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</si>
  <si>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</si>
  <si>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</si>
  <si>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</si>
  <si>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</si>
  <si>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</si>
  <si>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</si>
  <si>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</si>
  <si>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</si>
  <si>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</si>
  <si>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</si>
  <si>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</si>
  <si>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</si>
  <si>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</si>
  <si>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</si>
  <si>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</si>
  <si>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</si>
  <si>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</si>
  <si>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</si>
  <si>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</si>
  <si>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</si>
  <si>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</si>
  <si>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</si>
  <si>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</si>
  <si>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</si>
  <si>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</si>
  <si>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</si>
  <si>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</si>
  <si>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</si>
  <si>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</si>
  <si>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</si>
  <si>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</si>
  <si>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</si>
  <si>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</si>
  <si>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</si>
  <si>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</si>
  <si>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</si>
  <si>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</si>
  <si>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</si>
  <si>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</si>
  <si>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</si>
  <si>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</si>
  <si>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</si>
  <si>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</si>
  <si>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</si>
  <si>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</si>
  <si>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</si>
  <si>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</si>
  <si>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</si>
  <si>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</si>
  <si>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</si>
  <si>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</si>
  <si>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</si>
  <si>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</si>
  <si>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</si>
  <si>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</si>
  <si>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</si>
  <si>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</si>
  <si>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</si>
  <si>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</si>
  <si>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</si>
  <si>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</si>
  <si>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</si>
  <si>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</si>
  <si>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</si>
  <si>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</si>
  <si>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</si>
  <si>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</si>
  <si>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</si>
  <si>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</si>
  <si>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</si>
  <si>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</si>
  <si>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</si>
  <si>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</si>
  <si>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</si>
  <si>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</si>
  <si>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</si>
  <si>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</si>
  <si>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</si>
  <si>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</si>
  <si>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</si>
  <si>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</si>
  <si>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</si>
  <si>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</si>
  <si>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</si>
  <si>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</si>
  <si>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</si>
  <si>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</si>
  <si>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</si>
  <si>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</si>
  <si>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</si>
  <si>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</si>
  <si>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</si>
  <si>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</si>
  <si>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</si>
  <si>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</si>
  <si>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</si>
  <si>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</si>
  <si>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</si>
  <si>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</si>
  <si>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</si>
  <si>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</si>
  <si>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</si>
  <si>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</si>
  <si>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</si>
  <si>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</si>
  <si>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</si>
  <si>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</si>
  <si>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</si>
  <si>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</si>
  <si>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</si>
  <si>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</si>
  <si>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</si>
  <si>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</si>
  <si>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</si>
  <si>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</si>
  <si>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</si>
  <si>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</si>
  <si>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</si>
  <si>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</si>
  <si>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</si>
  <si>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</si>
  <si>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</si>
  <si>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</si>
  <si>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</si>
  <si>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</si>
  <si>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</si>
  <si>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</si>
  <si>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</si>
  <si>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</si>
  <si>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</si>
  <si>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</si>
  <si>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</si>
  <si>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</si>
  <si>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</si>
  <si>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</si>
  <si>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</si>
  <si>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</si>
  <si>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</si>
  <si>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</si>
  <si>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</si>
  <si>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</si>
  <si>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</si>
  <si>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</si>
  <si>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</si>
  <si>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</si>
  <si>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</si>
  <si>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</si>
  <si>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</si>
  <si>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</si>
  <si>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</si>
  <si>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</si>
  <si>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</si>
  <si>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</si>
  <si>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</si>
  <si>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</si>
  <si>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</si>
  <si>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</si>
  <si>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</si>
  <si>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</si>
  <si>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</si>
  <si>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</si>
  <si>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</si>
  <si>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</si>
  <si>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</si>
  <si>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</si>
  <si>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</si>
  <si>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</si>
  <si>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</si>
  <si>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</si>
  <si>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</si>
  <si>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</si>
  <si>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</si>
  <si>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</si>
  <si>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</si>
  <si>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</si>
  <si>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</si>
  <si>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</si>
  <si>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</si>
  <si>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</si>
  <si>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</si>
  <si>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</si>
  <si>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</si>
  <si>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</si>
  <si>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</si>
  <si>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</si>
  <si>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</si>
  <si>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</si>
  <si>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</si>
  <si>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</si>
  <si>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</si>
  <si>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</si>
  <si>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</si>
  <si>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</si>
  <si>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</si>
  <si>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</si>
  <si>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</si>
  <si>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</si>
  <si>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</si>
  <si>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</si>
  <si>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</si>
  <si>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</si>
  <si>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</si>
  <si>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</si>
  <si>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</si>
  <si>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</si>
  <si>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</si>
  <si>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</si>
  <si>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</si>
  <si>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</si>
  <si>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</si>
  <si>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</si>
  <si>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</si>
  <si>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</si>
  <si>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</si>
  <si>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</si>
  <si>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</si>
  <si>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</si>
  <si>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</si>
  <si>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</si>
  <si>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</si>
  <si>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</si>
  <si>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</si>
  <si>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</si>
  <si>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</si>
  <si>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</si>
  <si>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</si>
  <si>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</si>
  <si>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</si>
  <si>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</si>
  <si>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</si>
  <si>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</si>
  <si>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</si>
  <si>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</si>
  <si>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</si>
  <si>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</si>
  <si>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</si>
  <si>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</si>
  <si>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</si>
  <si>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</si>
  <si>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</si>
  <si>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</si>
  <si>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</si>
  <si>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</si>
  <si>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</si>
  <si>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</si>
  <si>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</si>
  <si>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</si>
  <si>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</si>
  <si>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</si>
  <si>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</si>
  <si>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</si>
  <si>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</si>
  <si>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</si>
  <si>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</si>
  <si>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</si>
  <si>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</si>
  <si>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</si>
  <si>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</si>
  <si>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</si>
  <si>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</si>
  <si>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</si>
  <si>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</si>
  <si>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</si>
  <si>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</si>
  <si>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</si>
  <si>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</si>
  <si>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</si>
  <si>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</si>
  <si>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</si>
  <si>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</si>
  <si>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</si>
  <si>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</si>
  <si>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</si>
  <si>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</si>
  <si>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</si>
  <si>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</si>
  <si>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</si>
  <si>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</si>
  <si>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</si>
  <si>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</si>
  <si>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</si>
  <si>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</si>
  <si>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</si>
  <si>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</si>
  <si>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</si>
  <si>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</si>
  <si>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</si>
  <si>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</si>
  <si>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</si>
  <si>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</si>
  <si>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</si>
  <si>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</si>
  <si>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</si>
  <si>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</si>
  <si>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</si>
  <si>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</si>
  <si>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</si>
  <si>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</si>
  <si>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</si>
  <si>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</si>
  <si>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</si>
  <si>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</si>
  <si>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</si>
  <si>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</si>
  <si>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</si>
  <si>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</si>
  <si>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</si>
  <si>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</si>
  <si>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</si>
  <si>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</si>
  <si>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</si>
  <si>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</si>
  <si>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</si>
  <si>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</si>
  <si>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</si>
  <si>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</si>
  <si>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</si>
  <si>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</si>
  <si>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</si>
  <si>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</si>
  <si>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</si>
  <si>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</si>
  <si>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</si>
  <si>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</si>
  <si>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</si>
  <si>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</si>
  <si>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</si>
  <si>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</si>
  <si>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</si>
  <si>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</si>
  <si>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</si>
  <si>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</si>
  <si>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</si>
  <si>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</si>
  <si>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</si>
  <si>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</si>
  <si>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</si>
  <si>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</si>
  <si>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</si>
  <si>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</si>
  <si>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</si>
  <si>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</si>
  <si>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</si>
  <si>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</si>
  <si>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</si>
  <si>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</si>
  <si>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</si>
  <si>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</si>
  <si>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</si>
  <si>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</si>
  <si>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</si>
  <si>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</si>
  <si>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</si>
  <si>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</si>
  <si>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</si>
  <si>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</si>
  <si>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</si>
  <si>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</si>
  <si>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</si>
  <si>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</si>
  <si>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</si>
  <si>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</si>
  <si>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</si>
  <si>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</si>
  <si>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</si>
  <si>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</si>
  <si>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</si>
  <si>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</si>
  <si>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</si>
  <si>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</si>
  <si>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</si>
  <si>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</si>
  <si>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</si>
  <si>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</si>
  <si>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</si>
  <si>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</si>
  <si>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</si>
  <si>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</si>
  <si>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</si>
  <si>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</si>
  <si>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</si>
  <si>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</si>
  <si>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</si>
  <si>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</si>
  <si>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</si>
  <si>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</si>
  <si>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</si>
  <si>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</si>
  <si>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</si>
  <si>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</si>
  <si>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</si>
  <si>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</si>
  <si>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</si>
  <si>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</si>
  <si>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</si>
  <si>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</si>
  <si>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</si>
  <si>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</si>
  <si>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</si>
  <si>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</si>
  <si>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</si>
  <si>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</si>
  <si>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</si>
  <si>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</si>
  <si>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</si>
  <si>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</si>
  <si>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</si>
  <si>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</si>
  <si>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</si>
  <si>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</si>
  <si>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</si>
  <si>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</si>
  <si>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</si>
  <si>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</si>
  <si>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</si>
  <si>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</si>
  <si>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</si>
  <si>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</si>
  <si>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</si>
  <si>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</si>
  <si>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</si>
  <si>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</si>
  <si>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</si>
  <si>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</si>
  <si>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</si>
  <si>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</si>
  <si>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</si>
  <si>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</si>
  <si>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</si>
  <si>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</si>
  <si>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</si>
  <si>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</si>
  <si>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</si>
  <si>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</si>
  <si>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</si>
  <si>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</si>
  <si>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</si>
  <si>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</si>
  <si>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</si>
  <si>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</si>
  <si>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</si>
  <si>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</si>
  <si>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</si>
  <si>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</si>
  <si>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</si>
  <si>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</si>
  <si>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</si>
  <si>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</si>
  <si>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</si>
  <si>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</si>
  <si>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</si>
  <si>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</si>
  <si>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</si>
  <si>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</si>
  <si>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</si>
  <si>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</si>
  <si>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</si>
  <si>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</si>
  <si>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</si>
  <si>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</si>
  <si>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</si>
  <si>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</si>
  <si>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</si>
  <si>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</si>
  <si>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</si>
  <si>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</si>
  <si>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</si>
  <si>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</si>
  <si>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</si>
  <si>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</si>
  <si>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</si>
  <si>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</si>
  <si>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</si>
  <si>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</si>
  <si>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</si>
  <si>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</si>
  <si>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</si>
  <si>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</si>
  <si>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</si>
  <si>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</si>
  <si>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</si>
  <si>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</si>
  <si>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</si>
  <si>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</si>
  <si>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</si>
  <si>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</si>
  <si>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</si>
  <si>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</si>
  <si>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</si>
  <si>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</si>
  <si>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</si>
  <si>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</si>
  <si>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</si>
  <si>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</si>
  <si>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</si>
  <si>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</si>
  <si>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</si>
  <si>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</si>
  <si>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</si>
  <si>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</si>
  <si>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</si>
  <si>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</si>
  <si>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</si>
  <si>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</si>
  <si>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</si>
  <si>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</si>
  <si>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</si>
  <si>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</si>
  <si>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</si>
  <si>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</si>
  <si>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</si>
  <si>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</si>
  <si>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</si>
  <si>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</si>
  <si>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</si>
  <si>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</si>
  <si>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</si>
  <si>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</si>
  <si>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</si>
  <si>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</si>
  <si>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</si>
  <si>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</si>
  <si>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</si>
  <si>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</si>
  <si>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</si>
  <si>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</si>
  <si>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</si>
  <si>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</si>
  <si>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</si>
  <si>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</si>
  <si>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</si>
  <si>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</si>
  <si>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</si>
  <si>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</si>
  <si>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</si>
  <si>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</si>
  <si>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</si>
  <si>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</si>
  <si>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</si>
  <si>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</si>
  <si>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</si>
  <si>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</si>
  <si>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</si>
  <si>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</si>
  <si>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</si>
  <si>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</si>
  <si>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</si>
  <si>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</si>
  <si>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</si>
  <si>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</si>
  <si>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</si>
  <si>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</si>
  <si>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</si>
  <si>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</si>
  <si>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</si>
  <si>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</si>
  <si>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</si>
  <si>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</si>
  <si>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</si>
  <si>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</si>
  <si>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</si>
  <si>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</si>
  <si>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</si>
  <si>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</si>
  <si>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</si>
  <si>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</si>
  <si>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</si>
  <si>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</si>
  <si>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</si>
  <si>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</si>
  <si>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</si>
  <si>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</si>
  <si>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</si>
  <si>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</si>
  <si>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</si>
  <si>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</si>
  <si>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</si>
  <si>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</si>
  <si>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</si>
  <si>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</si>
  <si>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</si>
  <si>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</si>
  <si>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</si>
  <si>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</si>
  <si>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</si>
  <si>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</si>
  <si>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</si>
  <si>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</si>
  <si>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</si>
  <si>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</si>
  <si>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</si>
  <si>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</si>
  <si>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</si>
  <si>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</si>
  <si>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</si>
  <si>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</si>
  <si>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</si>
  <si>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</si>
  <si>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</si>
  <si>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</si>
  <si>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</si>
  <si>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</si>
  <si>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</si>
  <si>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</si>
  <si>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</si>
  <si>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</si>
  <si>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</si>
  <si>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</si>
  <si>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</si>
  <si>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</si>
  <si>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</si>
  <si>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</si>
  <si>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</si>
  <si>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</si>
  <si>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</si>
  <si>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</si>
  <si>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</si>
  <si>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</si>
  <si>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</si>
  <si>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</si>
  <si>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</si>
  <si>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</si>
  <si>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</si>
  <si>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</si>
  <si>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</si>
  <si>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</si>
  <si>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</si>
  <si>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</si>
  <si>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</si>
  <si>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</si>
  <si>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</si>
  <si>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</si>
  <si>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</si>
  <si>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</si>
  <si>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</si>
  <si>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</si>
  <si>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</si>
  <si>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</si>
  <si>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</si>
  <si>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</si>
  <si>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</si>
  <si>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</si>
  <si>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</si>
  <si>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</si>
  <si>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</si>
  <si>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</si>
  <si>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</si>
  <si>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</si>
  <si>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</si>
  <si>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</si>
  <si>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</si>
  <si>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</si>
  <si>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</si>
  <si>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</si>
  <si>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</si>
  <si>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</si>
  <si>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</si>
  <si>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</si>
  <si>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</si>
  <si>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</si>
  <si>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</si>
  <si>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</si>
  <si>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</si>
  <si>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</si>
  <si>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</si>
  <si>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</si>
  <si>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</si>
  <si>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</si>
  <si>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</si>
  <si>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</si>
  <si>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</si>
  <si>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</si>
  <si>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</si>
  <si>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</si>
  <si>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</si>
  <si>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</si>
  <si>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</si>
  <si>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</si>
  <si>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</si>
  <si>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</si>
  <si>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</si>
  <si>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</si>
  <si>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</si>
  <si>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</si>
  <si>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</si>
  <si>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</si>
  <si>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</si>
  <si>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</si>
  <si>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</si>
  <si>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</si>
  <si>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</si>
  <si>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</si>
  <si>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</si>
  <si>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</si>
  <si>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</si>
  <si>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</si>
  <si>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</si>
  <si>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</si>
  <si>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</si>
  <si>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</si>
  <si>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</si>
  <si>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</si>
  <si>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</si>
  <si>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</si>
  <si>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</si>
  <si>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</si>
  <si>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</si>
  <si>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</si>
  <si>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</si>
  <si>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</si>
  <si>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</si>
  <si>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</si>
  <si>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</si>
  <si>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</si>
  <si>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</si>
  <si>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</si>
  <si>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</si>
  <si>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</si>
  <si>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</si>
  <si>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</si>
  <si>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</si>
  <si>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</si>
  <si>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</si>
  <si>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</si>
  <si>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</si>
  <si>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</si>
  <si>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</si>
  <si>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</si>
  <si>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</si>
  <si>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</si>
  <si>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</si>
  <si>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</si>
  <si>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</si>
  <si>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</si>
  <si>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</si>
  <si>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</si>
  <si>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</si>
  <si>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</si>
  <si>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</si>
  <si>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</si>
  <si>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</si>
  <si>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</si>
  <si>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</si>
  <si>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</si>
  <si>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</si>
  <si>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</si>
  <si>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</si>
  <si>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</si>
  <si>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</si>
  <si>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</si>
  <si>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</si>
  <si>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</si>
  <si>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</si>
  <si>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</si>
  <si>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</si>
  <si>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</si>
  <si>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</si>
  <si>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</si>
  <si>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</si>
  <si>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</si>
  <si>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</si>
  <si>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</si>
  <si>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</si>
  <si>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</si>
  <si>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</si>
  <si>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</si>
  <si>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</si>
  <si>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</si>
  <si>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</si>
  <si>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</si>
  <si>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</si>
  <si>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</si>
  <si>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</si>
  <si>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</si>
  <si>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</si>
  <si>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</si>
  <si>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</si>
  <si>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</si>
  <si>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</si>
  <si>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</si>
  <si>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</si>
  <si>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</si>
  <si>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</si>
  <si>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</si>
  <si>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</si>
  <si>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</si>
  <si>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</si>
  <si>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</si>
  <si>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</si>
  <si>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</si>
  <si>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</si>
  <si>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</si>
  <si>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</si>
  <si>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</si>
  <si>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</si>
  <si>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</si>
  <si>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</si>
  <si>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</si>
  <si>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</si>
  <si>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</si>
  <si>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</si>
  <si>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</si>
  <si>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</si>
  <si>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</si>
  <si>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</si>
  <si>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</si>
  <si>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</si>
  <si>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</si>
  <si>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</si>
  <si>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</si>
  <si>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</si>
  <si>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</si>
  <si>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</si>
  <si>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</si>
  <si>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</si>
  <si>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</si>
  <si>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</si>
  <si>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</si>
  <si>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</si>
  <si>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</si>
  <si>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</si>
  <si>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</si>
  <si>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</si>
  <si>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</si>
  <si>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</si>
  <si>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</si>
  <si>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</si>
  <si>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</si>
  <si>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</si>
  <si>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</si>
  <si>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</si>
  <si>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</si>
  <si>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</si>
  <si>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</si>
  <si>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</si>
  <si>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</si>
  <si>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</si>
  <si>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</si>
  <si>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</si>
  <si>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</si>
  <si>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</si>
  <si>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</si>
  <si>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</si>
  <si>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</si>
  <si>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</si>
  <si>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</si>
  <si>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</si>
  <si>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</si>
  <si>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</si>
  <si>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</si>
  <si>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</si>
  <si>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</si>
  <si>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</si>
  <si>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</si>
  <si>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</si>
  <si>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</si>
  <si>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</si>
  <si>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</si>
  <si>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</si>
  <si>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</si>
  <si>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</si>
  <si>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</si>
  <si>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</si>
  <si>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</si>
  <si>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</si>
  <si>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</si>
  <si>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</si>
  <si>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</si>
  <si>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</si>
  <si>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</si>
  <si>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</si>
  <si>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</si>
  <si>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</si>
  <si>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</si>
  <si>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</si>
  <si>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</si>
  <si>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</si>
  <si>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</si>
  <si>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</si>
  <si>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</si>
  <si>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</si>
  <si>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</si>
  <si>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</si>
  <si>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</si>
  <si>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</si>
  <si>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</si>
  <si>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</si>
  <si>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</si>
  <si>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</si>
  <si>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</si>
  <si>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</si>
  <si>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</si>
  <si>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</si>
  <si>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</si>
  <si>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</si>
  <si>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</si>
  <si>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</si>
  <si>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</si>
  <si>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</si>
  <si>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</si>
  <si>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</si>
  <si>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</si>
  <si>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</si>
  <si>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</si>
  <si>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</si>
  <si>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</si>
  <si>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</si>
  <si>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</si>
  <si>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</si>
  <si>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</si>
  <si>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</si>
  <si>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</si>
  <si>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</si>
  <si>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</si>
  <si>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</si>
  <si>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</si>
  <si>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</si>
  <si>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</si>
  <si>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</si>
  <si>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</si>
  <si>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</si>
  <si>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</si>
  <si>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</si>
  <si>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</si>
  <si>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</si>
  <si>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</si>
  <si>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</si>
  <si>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</si>
  <si>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</si>
  <si>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</si>
  <si>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</si>
  <si>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</si>
  <si>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</si>
  <si>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</si>
  <si>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</si>
  <si>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</si>
  <si>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</si>
  <si>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</si>
  <si>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</si>
  <si>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</si>
  <si>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</si>
  <si>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</si>
  <si>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</si>
  <si>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</si>
  <si>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</si>
  <si>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</si>
  <si>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</si>
  <si>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</si>
  <si>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</si>
  <si>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</si>
  <si>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</si>
  <si>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</si>
  <si>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</si>
  <si>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</si>
  <si>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</si>
  <si>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</si>
  <si>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</si>
  <si>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</si>
  <si>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</si>
  <si>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</si>
  <si>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</si>
  <si>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</si>
  <si>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</si>
  <si>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</si>
  <si>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</si>
  <si>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</si>
  <si>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</si>
  <si>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</si>
  <si>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</si>
  <si>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</si>
  <si>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</si>
  <si>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</si>
  <si>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</si>
  <si>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</si>
  <si>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</si>
  <si>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</si>
  <si>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</si>
  <si>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</si>
  <si>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</si>
  <si>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</si>
  <si>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</si>
  <si>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</si>
  <si>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</si>
  <si>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</si>
  <si>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</si>
  <si>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</si>
  <si>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</si>
  <si>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</si>
  <si>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</si>
  <si>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</si>
  <si>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</si>
  <si>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</si>
  <si>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</si>
  <si>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</si>
  <si>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</si>
  <si>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</si>
  <si>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</si>
  <si>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</si>
  <si>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</si>
  <si>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</si>
  <si>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</si>
  <si>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</si>
  <si>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</si>
  <si>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</si>
  <si>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</si>
  <si>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</si>
  <si>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</si>
  <si>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</si>
  <si>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</si>
  <si>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</si>
  <si>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</si>
  <si>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</si>
  <si>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</si>
  <si>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</si>
  <si>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</si>
  <si>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</si>
  <si>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</si>
  <si>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</si>
  <si>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</si>
  <si>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</si>
  <si>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</si>
  <si>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</si>
  <si>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</si>
  <si>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</si>
  <si>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</si>
  <si>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</si>
  <si>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</si>
  <si>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</si>
  <si>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</si>
  <si>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</si>
  <si>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</si>
  <si>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</si>
  <si>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</si>
  <si>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</si>
  <si>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</si>
  <si>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</si>
  <si>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</si>
  <si>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</si>
  <si>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</si>
  <si>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</si>
  <si>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</si>
  <si>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</si>
  <si>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</si>
  <si>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</si>
  <si>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</si>
  <si>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</si>
  <si>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</si>
  <si>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</si>
  <si>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</si>
  <si>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</si>
  <si>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</si>
  <si>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</si>
  <si>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</si>
  <si>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</si>
  <si>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</si>
  <si>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</si>
  <si>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</si>
  <si>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</si>
  <si>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</si>
  <si>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</si>
  <si>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</si>
  <si>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</si>
  <si>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</si>
  <si>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</si>
  <si>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</si>
  <si>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</si>
  <si>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</si>
  <si>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</si>
  <si>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</si>
  <si>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</si>
  <si>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</si>
  <si>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</si>
  <si>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</si>
  <si>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</si>
  <si>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</si>
  <si>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</si>
  <si>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</si>
  <si>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</si>
  <si>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</si>
  <si>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</si>
  <si>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</si>
  <si>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</si>
  <si>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</si>
  <si>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</si>
  <si>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</si>
  <si>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</si>
  <si>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</si>
  <si>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</si>
  <si>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</si>
  <si>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</si>
  <si>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</si>
  <si>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</si>
  <si>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</si>
  <si>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</si>
  <si>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</si>
  <si>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</si>
  <si>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</si>
  <si>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</si>
  <si>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</si>
  <si>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</si>
  <si>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</si>
  <si>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</si>
  <si>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</si>
  <si>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</si>
  <si>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</si>
  <si>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</si>
  <si>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</si>
  <si>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</si>
  <si>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</si>
  <si>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</si>
  <si>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</si>
  <si>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</si>
  <si>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</si>
  <si>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</si>
  <si>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</si>
  <si>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</si>
  <si>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</si>
  <si>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</si>
  <si>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</si>
  <si>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</si>
  <si>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</si>
  <si>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</si>
  <si>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</si>
  <si>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</si>
  <si>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</si>
  <si>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</si>
  <si>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</si>
  <si>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</si>
  <si>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</si>
  <si>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</si>
  <si>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</si>
  <si>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</si>
  <si>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</si>
  <si>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</si>
  <si>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</si>
  <si>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</si>
  <si>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</si>
  <si>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</si>
  <si>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</si>
  <si>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</si>
  <si>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</si>
  <si>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</si>
  <si>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</si>
  <si>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</si>
  <si>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</si>
  <si>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</si>
  <si>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</si>
  <si>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</si>
  <si>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</si>
  <si>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</si>
  <si>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</si>
  <si>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</si>
  <si>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</si>
  <si>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</si>
  <si>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</si>
  <si>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</si>
  <si>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</si>
  <si>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</si>
  <si>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</si>
  <si>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</si>
  <si>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</si>
  <si>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</si>
  <si>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</si>
  <si>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</si>
  <si>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</si>
  <si>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</si>
  <si>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</si>
  <si>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</si>
  <si>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</si>
  <si>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</si>
  <si>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</si>
  <si>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</si>
  <si>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</si>
  <si>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</si>
  <si>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</si>
  <si>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</si>
  <si>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</si>
  <si>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</si>
  <si>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</si>
  <si>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</si>
  <si>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</si>
  <si>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</si>
  <si>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</si>
  <si>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</si>
  <si>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</si>
  <si>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</si>
  <si>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</si>
  <si>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</si>
  <si>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</si>
  <si>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</si>
  <si>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</si>
  <si>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</si>
  <si>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</si>
  <si>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</si>
  <si>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</si>
  <si>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</si>
  <si>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</si>
  <si>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</si>
  <si>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</si>
  <si>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</si>
  <si>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</si>
  <si>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</si>
  <si>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</si>
  <si>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</si>
  <si>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</si>
  <si>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</si>
  <si>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</si>
  <si>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</si>
  <si>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</si>
  <si>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</si>
  <si>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</si>
  <si>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</si>
  <si>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</si>
  <si>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</si>
  <si>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</si>
  <si>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</si>
  <si>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</si>
  <si>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</si>
  <si>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</si>
  <si>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</si>
  <si>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</si>
  <si>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</si>
  <si>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</si>
  <si>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</si>
  <si>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</si>
  <si>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</si>
  <si>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</si>
  <si>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</si>
  <si>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</si>
  <si>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</si>
  <si>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</si>
  <si>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</si>
  <si>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</si>
  <si>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</si>
  <si>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</si>
  <si>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</si>
  <si>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</si>
  <si>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</si>
  <si>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</si>
  <si>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</si>
  <si>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</si>
  <si>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</si>
  <si>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</si>
  <si>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</si>
  <si>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</si>
  <si>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</si>
  <si>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</si>
  <si>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</si>
  <si>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</si>
  <si>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</si>
  <si>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</si>
  <si>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</si>
  <si>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</si>
  <si>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</si>
  <si>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</si>
  <si>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</si>
  <si>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</si>
  <si>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</si>
  <si>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</si>
  <si>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</si>
  <si>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</si>
  <si>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</si>
  <si>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</si>
  <si>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</si>
  <si>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</si>
  <si>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</si>
  <si>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</si>
  <si>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</si>
  <si>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</si>
  <si>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</si>
  <si>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</si>
  <si>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</si>
  <si>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</si>
  <si>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</si>
  <si>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</si>
  <si>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</si>
  <si>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</si>
  <si>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</si>
  <si>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</si>
  <si>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</si>
  <si>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</si>
  <si>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</si>
  <si>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</si>
  <si>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</si>
  <si>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</si>
  <si>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</si>
  <si>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</si>
  <si>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</si>
  <si>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</si>
  <si>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</si>
  <si>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</si>
  <si>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</si>
  <si>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</si>
  <si>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</si>
  <si>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</si>
  <si>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</si>
  <si>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</si>
  <si>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</si>
  <si>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</si>
  <si>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</si>
  <si>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</si>
  <si>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</si>
  <si>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</si>
  <si>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</si>
  <si>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</si>
  <si>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</si>
  <si>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</si>
  <si>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</si>
  <si>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</si>
  <si>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</si>
  <si>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</si>
  <si>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</si>
  <si>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</si>
  <si>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</si>
  <si>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</si>
  <si>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</si>
  <si>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</si>
  <si>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</si>
  <si>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</si>
  <si>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</si>
  <si>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</si>
  <si>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</si>
  <si>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</si>
  <si>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</si>
  <si>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</si>
  <si>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</si>
  <si>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</si>
  <si>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</si>
  <si>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</si>
  <si>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</si>
  <si>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</si>
  <si>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</si>
  <si>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</si>
  <si>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</si>
  <si>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</si>
  <si>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</si>
  <si>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</si>
  <si>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</si>
  <si>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</si>
  <si>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</si>
  <si>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</si>
  <si>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</si>
  <si>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</si>
  <si>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</si>
  <si>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</si>
  <si>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</si>
  <si>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</si>
  <si>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</si>
  <si>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</si>
  <si>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</si>
  <si>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</si>
  <si>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</si>
  <si>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</si>
  <si>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</si>
  <si>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</si>
  <si>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</si>
  <si>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</si>
  <si>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</si>
  <si>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</si>
  <si>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</si>
  <si>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</si>
  <si>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</si>
  <si>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</si>
  <si>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</si>
  <si>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</si>
  <si>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</si>
  <si>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</si>
  <si>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</si>
  <si>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</si>
  <si>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</si>
  <si>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</si>
  <si>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</si>
  <si>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</si>
  <si>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</si>
  <si>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</si>
  <si>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</si>
  <si>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</si>
  <si>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</si>
  <si>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</si>
  <si>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</si>
  <si>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</si>
  <si>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</si>
  <si>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</si>
  <si>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</si>
  <si>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</si>
  <si>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</si>
  <si>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</si>
  <si>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</si>
  <si>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</si>
  <si>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</si>
  <si>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</si>
  <si>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</si>
  <si>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</si>
  <si>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</si>
  <si>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</si>
  <si>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</si>
  <si>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</si>
  <si>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</si>
  <si>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</si>
  <si>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</si>
  <si>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</si>
  <si>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</si>
  <si>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</si>
  <si>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</si>
  <si>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</si>
  <si>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</si>
  <si>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</si>
  <si>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</si>
  <si>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</si>
  <si>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</si>
  <si>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</si>
  <si>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</si>
  <si>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</si>
  <si>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</si>
  <si>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</si>
  <si>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</si>
  <si>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</si>
  <si>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</si>
  <si>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</si>
  <si>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</si>
  <si>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</si>
  <si>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</si>
  <si>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</si>
  <si>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</si>
  <si>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</si>
  <si>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</si>
  <si>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</si>
  <si>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</si>
  <si>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</si>
  <si>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</si>
  <si>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</si>
  <si>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</si>
  <si>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</si>
  <si>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</si>
  <si>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</si>
  <si>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</si>
  <si>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</si>
  <si>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</si>
  <si>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</si>
  <si>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</si>
  <si>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</si>
  <si>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</si>
  <si>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</si>
  <si>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</si>
  <si>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</si>
  <si>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</si>
  <si>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</si>
  <si>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</si>
  <si>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</si>
  <si>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</si>
  <si>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</si>
  <si>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</si>
  <si>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</si>
  <si>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</si>
  <si>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</si>
  <si>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</si>
  <si>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</si>
  <si>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</si>
  <si>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</si>
  <si>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</si>
  <si>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</si>
  <si>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</si>
  <si>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</si>
  <si>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</si>
  <si>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</si>
  <si>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</si>
  <si>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</si>
  <si>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</si>
  <si>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</si>
  <si>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</si>
  <si>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</si>
  <si>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</si>
  <si>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</si>
  <si>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</si>
  <si>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</si>
  <si>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</si>
  <si>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</si>
  <si>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</si>
  <si>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</si>
  <si>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</si>
  <si>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</si>
  <si>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</si>
  <si>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</si>
  <si>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</si>
  <si>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</si>
  <si>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</si>
  <si>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</si>
  <si>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</si>
  <si>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</si>
  <si>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</si>
  <si>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</si>
  <si>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</si>
  <si>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</si>
  <si>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</si>
  <si>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</si>
  <si>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</si>
  <si>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</si>
  <si>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</si>
  <si>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</si>
  <si>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</si>
  <si>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</si>
  <si>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</si>
  <si>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</si>
  <si>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</si>
  <si>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</si>
  <si>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</si>
  <si>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</si>
  <si>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</si>
  <si>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</si>
  <si>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</si>
  <si>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</si>
  <si>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</si>
  <si>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</si>
  <si>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</si>
  <si>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</si>
  <si>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</si>
  <si>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</si>
  <si>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</si>
  <si>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</si>
  <si>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</si>
  <si>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</si>
  <si>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</si>
  <si>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</si>
  <si>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</si>
  <si>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</si>
  <si>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</si>
  <si>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</si>
  <si>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</si>
  <si>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</si>
  <si>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</si>
  <si>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</si>
  <si>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</si>
  <si>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</si>
  <si>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</si>
  <si>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</si>
  <si>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</si>
  <si>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</si>
  <si>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</si>
  <si>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</si>
  <si>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</si>
  <si>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</si>
  <si>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</si>
  <si>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</si>
  <si>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</si>
  <si>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</si>
  <si>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</si>
  <si>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</si>
  <si>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</si>
  <si>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</si>
  <si>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</si>
  <si>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</si>
  <si>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</si>
  <si>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</si>
  <si>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</si>
  <si>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</si>
  <si>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</si>
  <si>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</si>
  <si>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</si>
  <si>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</si>
  <si>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</si>
  <si>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</si>
  <si>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</si>
  <si>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</si>
  <si>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</si>
  <si>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</si>
  <si>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</si>
  <si>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</si>
  <si>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</si>
  <si>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</si>
  <si>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</si>
  <si>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</si>
  <si>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</si>
  <si>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</si>
  <si>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</si>
  <si>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</si>
  <si>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</si>
  <si>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</si>
  <si>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</si>
  <si>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</si>
  <si>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</si>
  <si>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</si>
  <si>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</si>
  <si>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</si>
  <si>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</si>
  <si>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</si>
  <si>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</si>
  <si>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</si>
  <si>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</si>
  <si>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</si>
  <si>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</si>
  <si>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</si>
  <si>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</si>
  <si>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</si>
  <si>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</si>
  <si>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</si>
  <si>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</si>
  <si>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</si>
  <si>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</si>
  <si>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</si>
  <si>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</si>
  <si>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</si>
  <si>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</si>
  <si>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</si>
  <si>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</si>
  <si>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</si>
  <si>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</si>
  <si>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</si>
  <si>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</si>
  <si>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</si>
  <si>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</si>
  <si>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</si>
  <si>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</si>
  <si>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</si>
  <si>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</si>
  <si>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</si>
  <si>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</si>
  <si>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</si>
  <si>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</si>
  <si>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</si>
  <si>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</si>
  <si>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</si>
  <si>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</si>
  <si>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</si>
  <si>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</si>
  <si>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</si>
  <si>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</si>
  <si>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</si>
  <si>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</si>
  <si>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</si>
  <si>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</si>
  <si>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</si>
  <si>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</si>
  <si>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</si>
  <si>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</si>
  <si>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</si>
  <si>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</si>
  <si>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</si>
  <si>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</si>
  <si>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</si>
  <si>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</si>
  <si>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</si>
  <si>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</si>
  <si>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</si>
  <si>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</si>
  <si>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</si>
  <si>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</si>
  <si>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</si>
  <si>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</si>
  <si>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</si>
  <si>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</si>
  <si>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</si>
  <si>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</si>
  <si>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</si>
  <si>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</si>
  <si>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</si>
  <si>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</si>
  <si>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</si>
  <si>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</si>
  <si>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</si>
  <si>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</si>
  <si>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</si>
  <si>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</si>
  <si>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</si>
  <si>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</si>
  <si>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</si>
  <si>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</si>
  <si>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</si>
  <si>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</si>
  <si>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</si>
  <si>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</si>
  <si>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</si>
  <si>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</si>
  <si>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</si>
  <si>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</si>
  <si>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</si>
  <si>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</si>
  <si>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</si>
  <si>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</si>
  <si>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</si>
  <si>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</si>
  <si>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</si>
  <si>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</si>
  <si>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</si>
  <si>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</si>
  <si>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</si>
  <si>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</si>
  <si>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</si>
  <si>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</si>
  <si>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</si>
  <si>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</si>
  <si>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</si>
  <si>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</si>
  <si>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</si>
  <si>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</si>
  <si>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</si>
  <si>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</si>
  <si>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</si>
  <si>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</si>
  <si>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</si>
  <si>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</si>
  <si>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</si>
  <si>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</si>
  <si>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</si>
  <si>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</si>
  <si>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</si>
  <si>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</si>
  <si>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</si>
  <si>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</si>
  <si>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</si>
  <si>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</si>
  <si>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</si>
  <si>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</si>
  <si>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</si>
  <si>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</si>
  <si>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</si>
  <si>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</si>
  <si>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</si>
  <si>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</si>
  <si>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</si>
  <si>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</si>
  <si>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</si>
  <si>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</si>
  <si>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</si>
  <si>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</si>
  <si>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</si>
  <si>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</si>
  <si>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</si>
  <si>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</si>
  <si>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</si>
  <si>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</si>
  <si>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</si>
  <si>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</si>
  <si>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</si>
  <si>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</si>
  <si>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</si>
  <si>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</si>
  <si>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</si>
  <si>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</si>
  <si>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</si>
  <si>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</si>
  <si>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</si>
  <si>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</si>
  <si>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</si>
  <si>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</si>
  <si>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</si>
  <si>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</si>
  <si>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</si>
  <si>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</si>
  <si>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</si>
  <si>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</si>
  <si>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</si>
  <si>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</si>
  <si>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</si>
  <si>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</si>
  <si>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</si>
  <si>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</si>
  <si>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</si>
  <si>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</si>
  <si>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</si>
  <si>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</si>
  <si>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</si>
  <si>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</si>
  <si>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</si>
  <si>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</si>
  <si>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</si>
  <si>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</si>
  <si>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</si>
  <si>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</si>
  <si>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</si>
  <si>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</si>
  <si>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</si>
  <si>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</si>
  <si>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</si>
  <si>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</si>
  <si>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</si>
  <si>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</si>
  <si>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</si>
  <si>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</si>
  <si>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</si>
  <si>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</si>
  <si>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</si>
  <si>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</si>
  <si>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</si>
  <si>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</si>
  <si>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</si>
  <si>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</si>
  <si>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</si>
  <si>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</si>
  <si>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</si>
  <si>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</si>
  <si>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</si>
  <si>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</si>
  <si>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</si>
  <si>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</si>
  <si>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</si>
  <si>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</si>
  <si>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</si>
  <si>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</si>
  <si>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</si>
  <si>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</si>
  <si>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</si>
  <si>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</si>
  <si>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</si>
  <si>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</si>
  <si>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</si>
  <si>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</si>
  <si>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</si>
  <si>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</si>
  <si>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</si>
  <si>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</si>
  <si>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</si>
  <si>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</si>
  <si>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</si>
  <si>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</si>
  <si>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</si>
  <si>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</si>
  <si>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</si>
  <si>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</si>
  <si>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</si>
  <si>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</si>
  <si>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</si>
  <si>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</si>
  <si>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</si>
  <si>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</si>
  <si>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</si>
  <si>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</si>
  <si>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</si>
  <si>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</si>
  <si>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</si>
  <si>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</si>
  <si>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</si>
  <si>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</si>
  <si>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</si>
  <si>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</si>
  <si>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</si>
  <si>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</si>
  <si>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</si>
  <si>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</si>
  <si>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</si>
  <si>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</si>
  <si>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</si>
  <si>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</si>
  <si>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</si>
  <si>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</si>
  <si>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</si>
  <si>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</si>
  <si>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</si>
  <si>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</si>
  <si>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</si>
  <si>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</si>
  <si>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</si>
  <si>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</si>
  <si>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</si>
  <si>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</si>
  <si>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</si>
  <si>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</si>
  <si>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</si>
  <si>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</si>
  <si>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</si>
  <si>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</si>
  <si>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</si>
  <si>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</si>
  <si>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</si>
  <si>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</si>
  <si>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</si>
  <si>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</si>
  <si>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</si>
  <si>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</si>
  <si>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</si>
  <si>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</si>
  <si>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</si>
  <si>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</si>
  <si>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</si>
  <si>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</si>
  <si>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</si>
  <si>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</si>
  <si>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</si>
  <si>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</si>
  <si>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</si>
  <si>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</si>
  <si>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</si>
  <si>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</si>
  <si>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</si>
  <si>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</si>
  <si>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</si>
  <si>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</si>
  <si>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</si>
  <si>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</si>
  <si>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</si>
  <si>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</si>
  <si>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</si>
  <si>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</si>
  <si>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</si>
  <si>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</si>
  <si>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</si>
  <si>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</si>
  <si>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</si>
  <si>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</si>
  <si>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</si>
  <si>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</si>
  <si>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</si>
  <si>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</si>
  <si>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</si>
  <si>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</si>
  <si>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</si>
  <si>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</si>
  <si>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</si>
  <si>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</si>
  <si>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</si>
  <si>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</si>
  <si>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</si>
  <si>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</si>
  <si>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</si>
  <si>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</si>
  <si>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</si>
  <si>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</si>
  <si>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</si>
  <si>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</si>
  <si>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</si>
  <si>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</si>
  <si>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</si>
  <si>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</si>
  <si>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</si>
  <si>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</si>
  <si>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</si>
  <si>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</si>
  <si>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</si>
  <si>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</si>
  <si>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</si>
  <si>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</si>
  <si>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</si>
  <si>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</si>
  <si>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</si>
  <si>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</si>
  <si>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</si>
  <si>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</si>
  <si>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</si>
  <si>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</si>
  <si>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</si>
  <si>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</si>
  <si>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</si>
  <si>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</si>
  <si>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</si>
  <si>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</si>
  <si>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</si>
  <si>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</si>
  <si>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</si>
  <si>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</si>
  <si>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</si>
  <si>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</si>
  <si>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</si>
  <si>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</si>
  <si>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</si>
  <si>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</si>
  <si>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</si>
  <si>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</si>
  <si>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</si>
  <si>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</si>
  <si>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</si>
  <si>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</si>
  <si>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</si>
  <si>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</si>
  <si>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</si>
  <si>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</si>
  <si>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</si>
  <si>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</si>
  <si>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</si>
  <si>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</si>
  <si>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</si>
  <si>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</si>
  <si>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</si>
  <si>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</si>
  <si>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</si>
  <si>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</si>
  <si>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</si>
  <si>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</si>
  <si>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</si>
  <si>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</si>
  <si>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</si>
  <si>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</si>
  <si>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</si>
  <si>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</si>
  <si>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</si>
  <si>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</si>
  <si>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</si>
  <si>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</si>
  <si>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</si>
  <si>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</si>
  <si>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</si>
  <si>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</si>
  <si>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</si>
  <si>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</si>
  <si>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</si>
  <si>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</si>
  <si>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</si>
  <si>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</si>
  <si>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</si>
  <si>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</si>
  <si>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</si>
  <si>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</si>
  <si>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</si>
  <si>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</si>
  <si>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</si>
  <si>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</si>
  <si>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</si>
  <si>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</si>
  <si>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</si>
  <si>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</si>
  <si>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</si>
  <si>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</si>
  <si>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</si>
  <si>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</si>
  <si>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</si>
  <si>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</si>
  <si>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</si>
  <si>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</si>
  <si>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</si>
  <si>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</si>
  <si>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</si>
  <si>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</si>
  <si>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</si>
  <si>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</si>
  <si>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</si>
  <si>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</si>
  <si>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</si>
  <si>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</si>
  <si>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</si>
  <si>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</si>
  <si>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</si>
  <si>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</si>
  <si>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</si>
  <si>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</si>
  <si>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</si>
  <si>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</si>
  <si>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</si>
  <si>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</si>
  <si>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</si>
  <si>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</si>
  <si>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</si>
  <si>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</si>
  <si>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</si>
  <si>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</si>
  <si>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</si>
  <si>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</si>
  <si>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</si>
  <si>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</si>
  <si>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</si>
  <si>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</si>
  <si>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</si>
  <si>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</si>
  <si>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</si>
  <si>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</si>
  <si>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</si>
  <si>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</si>
  <si>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</si>
  <si>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</si>
  <si>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</si>
  <si>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</si>
  <si>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</si>
  <si>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</si>
  <si>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</si>
  <si>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</si>
  <si>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</si>
  <si>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</si>
  <si>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</si>
  <si>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</si>
  <si>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</si>
  <si>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</si>
  <si>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</si>
  <si>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</si>
  <si>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</si>
  <si>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</si>
  <si>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</si>
  <si>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</si>
  <si>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</si>
  <si>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</si>
  <si>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</si>
  <si>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</si>
  <si>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</si>
  <si>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</si>
  <si>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</si>
  <si>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</si>
  <si>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</si>
  <si>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</si>
  <si>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</si>
  <si>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</si>
  <si>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</si>
  <si>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</si>
  <si>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</si>
  <si>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</si>
  <si>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</si>
  <si>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</si>
  <si>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</si>
  <si>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</si>
  <si>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</si>
  <si>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</si>
  <si>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</si>
  <si>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</si>
  <si>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</si>
  <si>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</si>
  <si>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</si>
  <si>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</si>
  <si>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</si>
  <si>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</si>
  <si>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</si>
  <si>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</si>
  <si>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</si>
  <si>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</si>
  <si>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</si>
  <si>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</si>
  <si>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</si>
  <si>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</si>
  <si>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</si>
  <si>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</si>
  <si>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</si>
  <si>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</si>
  <si>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</si>
  <si>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</si>
  <si>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</si>
  <si>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</si>
  <si>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</si>
  <si>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</si>
  <si>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</si>
  <si>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</si>
  <si>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</si>
  <si>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</si>
  <si>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</si>
  <si>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</si>
  <si>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</si>
  <si>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</si>
  <si>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</si>
  <si>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</si>
  <si>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</si>
  <si>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</si>
  <si>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</si>
  <si>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</si>
  <si>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</si>
  <si>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</si>
  <si>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</si>
  <si>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</si>
  <si>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</si>
  <si>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</si>
  <si>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</si>
  <si>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</si>
  <si>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</si>
  <si>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</si>
  <si>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</si>
  <si>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</si>
  <si>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</si>
  <si>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</si>
  <si>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</si>
  <si>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</si>
  <si>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</si>
  <si>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</si>
  <si>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</si>
  <si>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</si>
  <si>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</si>
  <si>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</si>
  <si>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</si>
  <si>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</si>
  <si>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</si>
  <si>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</si>
  <si>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</si>
  <si>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</si>
  <si>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</si>
  <si>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</si>
  <si>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</si>
  <si>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</si>
  <si>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</si>
  <si>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</si>
  <si>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</si>
  <si>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</si>
  <si>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</si>
  <si>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</si>
  <si>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</si>
  <si>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</si>
  <si>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</si>
  <si>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</si>
  <si>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</si>
  <si>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</si>
  <si>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</si>
  <si>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</si>
  <si>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</si>
  <si>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</si>
  <si>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</si>
  <si>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</si>
  <si>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</si>
  <si>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</si>
  <si>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</si>
  <si>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</si>
  <si>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</si>
  <si>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</si>
  <si>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</si>
  <si>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</si>
  <si>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</si>
  <si>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</si>
  <si>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</si>
  <si>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</si>
  <si>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</si>
  <si>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</si>
  <si>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</si>
  <si>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</si>
  <si>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</si>
  <si>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</si>
  <si>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</si>
  <si>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</si>
  <si>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</si>
  <si>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</si>
  <si>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</si>
  <si>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</si>
  <si>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</si>
  <si>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</si>
  <si>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</si>
  <si>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</si>
  <si>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</si>
  <si>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</si>
  <si>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</si>
  <si>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</si>
  <si>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</si>
  <si>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</si>
  <si>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</si>
  <si>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</si>
  <si>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</si>
  <si>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</si>
  <si>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</si>
  <si>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</si>
  <si>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</si>
  <si>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</si>
  <si>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</si>
  <si>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</si>
  <si>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</si>
  <si>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</si>
  <si>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</si>
  <si>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</si>
  <si>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</si>
  <si>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</si>
  <si>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</si>
  <si>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</si>
  <si>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</si>
  <si>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</si>
  <si>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</si>
  <si>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</si>
  <si>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</si>
  <si>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</si>
  <si>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</si>
  <si>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</si>
  <si>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</si>
  <si>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</si>
  <si>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</si>
  <si>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</si>
  <si>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</si>
  <si>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</si>
  <si>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</si>
  <si>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</si>
  <si>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</si>
  <si>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</si>
  <si>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</si>
  <si>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</si>
  <si>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</si>
  <si>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</si>
  <si>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</si>
  <si>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</si>
  <si>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</si>
  <si>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</si>
  <si>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</si>
  <si>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</si>
  <si>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</si>
  <si>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</si>
  <si>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</si>
  <si>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</si>
  <si>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</si>
  <si>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</si>
  <si>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</si>
  <si>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</si>
  <si>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</si>
  <si>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</si>
  <si>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</si>
  <si>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</si>
  <si>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</si>
  <si>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</si>
  <si>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</si>
  <si>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</si>
  <si>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</si>
  <si>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</si>
  <si>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</si>
  <si>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</si>
  <si>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</si>
  <si>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</si>
  <si>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</si>
  <si>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</si>
  <si>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</si>
  <si>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</si>
  <si>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</si>
  <si>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</si>
  <si>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</si>
  <si>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</si>
  <si>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</si>
  <si>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</si>
  <si>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</si>
  <si>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</si>
  <si>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</si>
  <si>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</si>
  <si>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</si>
  <si>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</si>
  <si>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</si>
  <si>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</si>
  <si>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</si>
  <si>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</si>
  <si>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</si>
  <si>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</si>
  <si>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</si>
  <si>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</si>
  <si>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</si>
  <si>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</si>
  <si>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</si>
  <si>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</si>
  <si>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</si>
  <si>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</si>
  <si>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</si>
  <si>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</si>
  <si>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</si>
  <si>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</si>
  <si>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</si>
  <si>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</si>
  <si>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</si>
  <si>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</si>
  <si>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</si>
  <si>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</si>
  <si>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</si>
  <si>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</si>
  <si>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</si>
  <si>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</si>
  <si>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</si>
  <si>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</si>
  <si>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</si>
  <si>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</si>
  <si>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</si>
  <si>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</si>
  <si>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</si>
  <si>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</si>
  <si>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</si>
  <si>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</si>
  <si>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</si>
  <si>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</si>
  <si>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</si>
  <si>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</si>
  <si>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</si>
  <si>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</si>
  <si>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</si>
  <si>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</si>
  <si>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</si>
  <si>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</si>
  <si>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</si>
  <si>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</si>
  <si>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</si>
  <si>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</si>
  <si>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</si>
  <si>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</si>
  <si>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</si>
  <si>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</si>
  <si>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</si>
  <si>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</si>
  <si>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</si>
  <si>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</si>
  <si>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</si>
  <si>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</si>
  <si>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</si>
  <si>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</si>
  <si>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</si>
  <si>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</si>
  <si>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</si>
  <si>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</si>
  <si>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</si>
  <si>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</si>
  <si>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</si>
  <si>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</si>
  <si>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</si>
  <si>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</si>
  <si>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</si>
  <si>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</si>
  <si>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</si>
  <si>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</si>
  <si>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</si>
  <si>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</si>
  <si>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</si>
  <si>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</si>
  <si>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</si>
  <si>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</si>
  <si>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</si>
  <si>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</si>
  <si>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</si>
  <si>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</si>
  <si>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</si>
  <si>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</si>
  <si>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</si>
  <si>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</si>
  <si>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</si>
  <si>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</si>
  <si>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</si>
  <si>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</si>
  <si>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</si>
  <si>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</si>
  <si>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</si>
  <si>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</si>
  <si>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</si>
  <si>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</si>
  <si>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</si>
  <si>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</si>
  <si>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</si>
  <si>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</si>
  <si>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</si>
  <si>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</si>
  <si>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</si>
  <si>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</si>
  <si>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</si>
  <si>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</si>
  <si>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</si>
  <si>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</si>
  <si>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</si>
  <si>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</si>
  <si>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</si>
  <si>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</si>
  <si>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</si>
  <si>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</si>
  <si>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</si>
  <si>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</si>
  <si>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</si>
  <si>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</si>
  <si>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</si>
  <si>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</si>
  <si>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</si>
  <si>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</si>
  <si>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</si>
  <si>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</si>
  <si>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</si>
  <si>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</si>
  <si>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</si>
  <si>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</si>
  <si>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</si>
  <si>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</si>
  <si>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</si>
  <si>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</si>
  <si>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</si>
  <si>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</si>
  <si>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</si>
  <si>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</si>
  <si>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</si>
  <si>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</si>
  <si>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</si>
  <si>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</si>
  <si>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</si>
  <si>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</si>
  <si>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</si>
  <si>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</si>
  <si>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</si>
  <si>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</si>
  <si>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</si>
  <si>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</si>
  <si>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</si>
  <si>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</si>
  <si>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</si>
  <si>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</si>
  <si>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</si>
  <si>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</si>
  <si>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</si>
  <si>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</si>
  <si>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</si>
  <si>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</si>
  <si>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</si>
  <si>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</si>
  <si>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</si>
  <si>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</si>
  <si>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</si>
  <si>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</si>
  <si>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</si>
  <si>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</si>
  <si>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</si>
  <si>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</si>
  <si>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</si>
  <si>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</si>
  <si>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</si>
  <si>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</si>
  <si>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</si>
  <si>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</si>
  <si>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</si>
  <si>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</si>
  <si>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</si>
  <si>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</si>
  <si>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</si>
  <si>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</si>
  <si>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</si>
  <si>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</si>
  <si>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</si>
  <si>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</si>
  <si>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</si>
  <si>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</si>
  <si>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</si>
  <si>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</si>
  <si>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</si>
  <si>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</si>
  <si>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</si>
  <si>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</si>
  <si>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</si>
  <si>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</si>
  <si>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</si>
  <si>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</si>
  <si>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</si>
  <si>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</si>
  <si>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</si>
  <si>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</si>
  <si>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</si>
  <si>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</si>
  <si>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</si>
  <si>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</si>
  <si>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</si>
  <si>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</si>
  <si>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</si>
  <si>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</si>
  <si>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</si>
  <si>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</si>
  <si>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</si>
  <si>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</si>
  <si>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</si>
  <si>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</si>
  <si>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</si>
  <si>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</si>
  <si>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</si>
  <si>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</si>
  <si>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</si>
  <si>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</si>
  <si>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</si>
  <si>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</si>
  <si>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</si>
  <si>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</si>
  <si>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</si>
  <si>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</si>
  <si>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</si>
  <si>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</si>
  <si>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</si>
  <si>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</si>
  <si>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</si>
  <si>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</si>
  <si>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</si>
  <si>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</si>
  <si>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</si>
  <si>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</si>
  <si>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</si>
  <si>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</si>
  <si>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</si>
  <si>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</si>
  <si>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</si>
  <si>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</si>
  <si>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</si>
  <si>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</si>
  <si>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</si>
  <si>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</si>
  <si>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</si>
  <si>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</si>
  <si>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</si>
  <si>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</si>
  <si>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</si>
  <si>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</si>
  <si>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</si>
  <si>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</si>
  <si>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</si>
  <si>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</si>
  <si>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</si>
  <si>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</si>
  <si>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</si>
  <si>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</si>
  <si>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</si>
  <si>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</si>
  <si>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</si>
  <si>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</si>
  <si>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</si>
  <si>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</si>
  <si>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</si>
  <si>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</si>
  <si>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</si>
  <si>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</si>
  <si>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</si>
  <si>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</si>
  <si>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</si>
  <si>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</si>
  <si>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</si>
  <si>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</si>
  <si>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</si>
  <si>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</si>
  <si>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</si>
  <si>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</si>
  <si>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</si>
  <si>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</si>
  <si>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</si>
  <si>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</si>
  <si>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</si>
  <si>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</si>
  <si>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</si>
  <si>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</si>
  <si>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</si>
  <si>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</si>
  <si>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</si>
  <si>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</si>
  <si>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</si>
  <si>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</si>
  <si>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</si>
  <si>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</si>
  <si>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</si>
  <si>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</si>
  <si>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</si>
  <si>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</si>
  <si>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</si>
  <si>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</si>
  <si>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</si>
  <si>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</si>
  <si>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</si>
  <si>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</si>
  <si>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</si>
  <si>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</si>
  <si>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</si>
  <si>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</si>
  <si>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</si>
  <si>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</si>
  <si>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</si>
  <si>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</si>
  <si>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</si>
  <si>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</si>
  <si>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</si>
  <si>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</si>
  <si>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</si>
  <si>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</si>
  <si>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</si>
  <si>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</si>
  <si>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</si>
  <si>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</si>
  <si>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</si>
  <si>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</si>
  <si>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</si>
  <si>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</si>
  <si>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</si>
  <si>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</si>
  <si>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</si>
  <si>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</si>
  <si>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</si>
  <si>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</si>
  <si>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</si>
  <si>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</si>
  <si>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</si>
  <si>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</si>
  <si>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</si>
  <si>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</si>
  <si>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</si>
  <si>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</si>
  <si>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</si>
  <si>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</si>
  <si>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</si>
  <si>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</si>
  <si>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</si>
  <si>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</si>
  <si>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</si>
  <si>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</si>
  <si>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</si>
  <si>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</si>
  <si>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</si>
  <si>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</si>
  <si>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</si>
  <si>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</si>
  <si>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</si>
  <si>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</si>
  <si>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</si>
  <si>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</si>
  <si>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</si>
  <si>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</si>
  <si>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</si>
  <si>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</si>
  <si>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</si>
  <si>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</si>
  <si>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</si>
  <si>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</si>
  <si>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</si>
  <si>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</si>
  <si>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</si>
  <si>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</si>
  <si>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</si>
  <si>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</si>
  <si>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</si>
  <si>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</si>
  <si>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</si>
  <si>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</si>
  <si>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</si>
  <si>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</si>
  <si>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</si>
  <si>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</si>
  <si>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</si>
  <si>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</si>
  <si>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</si>
  <si>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</si>
  <si>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</si>
  <si>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</si>
  <si>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</si>
  <si>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</si>
  <si>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</si>
  <si>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</si>
  <si>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</si>
  <si>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</si>
  <si>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</si>
  <si>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</si>
  <si>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</si>
  <si>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</si>
  <si>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</si>
  <si>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</si>
  <si>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</si>
  <si>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</si>
  <si>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</si>
  <si>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</si>
  <si>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</si>
  <si>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</si>
  <si>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</si>
  <si>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</si>
  <si>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</si>
  <si>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</si>
  <si>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</si>
  <si>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</si>
  <si>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</si>
  <si>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</si>
  <si>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</si>
  <si>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</si>
  <si>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</si>
  <si>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</si>
  <si>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</si>
  <si>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</si>
  <si>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</si>
  <si>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</si>
  <si>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</si>
  <si>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</si>
  <si>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</si>
  <si>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</si>
  <si>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</si>
  <si>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</si>
  <si>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</si>
  <si>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</si>
  <si>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</si>
  <si>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</si>
  <si>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</si>
  <si>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</si>
  <si>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</si>
  <si>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</si>
  <si>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</si>
  <si>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</si>
  <si>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</si>
  <si>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</si>
  <si>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</si>
  <si>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</si>
  <si>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</si>
  <si>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</si>
  <si>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</si>
  <si>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</si>
  <si>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</si>
  <si>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</si>
  <si>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</si>
  <si>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</si>
  <si>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</si>
  <si>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</si>
  <si>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</si>
  <si>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</si>
  <si>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</si>
  <si>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</si>
  <si>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</si>
  <si>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</si>
  <si>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</si>
  <si>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</si>
  <si>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</si>
  <si>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</si>
  <si>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</si>
  <si>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</si>
  <si>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</si>
  <si>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</si>
  <si>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</si>
  <si>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</si>
  <si>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</si>
  <si>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</si>
  <si>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</si>
  <si>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</si>
  <si>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</si>
  <si>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</si>
  <si>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</si>
  <si>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</si>
  <si>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</si>
  <si>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</si>
  <si>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</si>
  <si>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</si>
  <si>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</si>
  <si>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</si>
  <si>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</si>
  <si>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</si>
  <si>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</si>
  <si>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</si>
  <si>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</si>
  <si>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</si>
  <si>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</si>
  <si>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</si>
  <si>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</si>
  <si>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</si>
  <si>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</si>
  <si>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</si>
  <si>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</si>
  <si>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</si>
  <si>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</si>
  <si>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</si>
  <si>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</si>
  <si>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</si>
  <si>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</si>
  <si>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</si>
  <si>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</si>
  <si>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</si>
  <si>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</si>
  <si>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</si>
  <si>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</si>
  <si>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</si>
  <si>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</si>
  <si>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</si>
  <si>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</si>
  <si>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</si>
  <si>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</si>
  <si>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</si>
  <si>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</si>
  <si>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</si>
  <si>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</si>
  <si>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</si>
  <si>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</si>
  <si>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</si>
  <si>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</si>
  <si>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</si>
  <si>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</si>
  <si>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</si>
  <si>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</si>
  <si>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</si>
  <si>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</si>
  <si>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</si>
  <si>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</si>
  <si>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</si>
  <si>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</si>
  <si>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</si>
  <si>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</si>
  <si>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</si>
  <si>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</si>
  <si>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</si>
  <si>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</si>
  <si>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</si>
  <si>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</si>
  <si>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</si>
  <si>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</si>
  <si>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</si>
  <si>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</si>
  <si>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</si>
  <si>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</si>
  <si>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</si>
  <si>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</si>
  <si>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</si>
  <si>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</si>
  <si>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</si>
  <si>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</si>
  <si>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</si>
  <si>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</si>
  <si>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</si>
  <si>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</si>
  <si>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</si>
  <si>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</si>
  <si>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</si>
  <si>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</si>
  <si>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</si>
  <si>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</si>
  <si>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</si>
  <si>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</si>
  <si>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</si>
  <si>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</si>
  <si>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</si>
  <si>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</si>
  <si>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</si>
  <si>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</si>
  <si>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</si>
  <si>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</si>
  <si>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</si>
  <si>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</si>
  <si>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</si>
  <si>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</si>
  <si>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</si>
  <si>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</si>
  <si>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</si>
  <si>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</si>
  <si>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</si>
  <si>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</si>
  <si>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</si>
  <si>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</si>
  <si>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</si>
  <si>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</si>
  <si>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</si>
  <si>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</si>
  <si>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</si>
  <si>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</si>
  <si>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</si>
  <si>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</si>
  <si>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</si>
  <si>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</si>
  <si>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</si>
  <si>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</si>
  <si>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</si>
  <si>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</si>
  <si>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</si>
  <si>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</si>
  <si>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</si>
  <si>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</si>
  <si>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</si>
  <si>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</si>
  <si>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</si>
  <si>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</si>
  <si>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</si>
  <si>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</si>
  <si>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</si>
  <si>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</si>
  <si>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</si>
  <si>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</si>
  <si>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</si>
  <si>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</si>
  <si>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</si>
  <si>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</si>
  <si>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</si>
  <si>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</si>
  <si>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</si>
  <si>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</si>
  <si>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</si>
  <si>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</si>
  <si>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</si>
  <si>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</si>
  <si>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</si>
  <si>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</si>
  <si>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</si>
  <si>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</si>
  <si>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</si>
  <si>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</si>
  <si>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</si>
  <si>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</si>
  <si>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</si>
  <si>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</si>
  <si>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</si>
  <si>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</si>
  <si>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</si>
  <si>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</si>
  <si>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</si>
  <si>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</si>
  <si>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</si>
  <si>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</si>
  <si>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</si>
  <si>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</si>
  <si>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</si>
  <si>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</si>
  <si>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</si>
  <si>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</si>
  <si>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</si>
  <si>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</si>
  <si>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</si>
  <si>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</si>
  <si>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</si>
  <si>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</si>
  <si>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</si>
  <si>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</si>
  <si>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</si>
  <si>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</si>
  <si>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</si>
  <si>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</si>
  <si>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</si>
  <si>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</si>
  <si>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</si>
  <si>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</si>
  <si>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</si>
  <si>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</si>
  <si>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</si>
  <si>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</si>
  <si>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</si>
  <si>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</si>
  <si>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</si>
  <si>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</si>
  <si>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</si>
  <si>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</si>
  <si>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</si>
  <si>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</si>
  <si>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</si>
  <si>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</si>
  <si>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</si>
  <si>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</si>
  <si>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</si>
  <si>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</si>
  <si>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</si>
  <si>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</si>
  <si>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</si>
  <si>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</si>
  <si>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</si>
  <si>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</si>
  <si>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</si>
  <si>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</si>
  <si>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</si>
  <si>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</si>
  <si>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</si>
  <si>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</si>
  <si>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</si>
  <si>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</si>
  <si>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</si>
  <si>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</si>
  <si>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</si>
  <si>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</si>
  <si>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</si>
  <si>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</si>
  <si>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</si>
  <si>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</si>
  <si>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</si>
  <si>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</si>
  <si>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</si>
  <si>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</si>
  <si>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</si>
  <si>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</si>
  <si>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</si>
  <si>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</si>
  <si>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</si>
  <si>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</si>
  <si>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</si>
  <si>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</si>
  <si>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</si>
  <si>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</si>
  <si>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</si>
  <si>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</si>
  <si>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</si>
  <si>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</si>
  <si>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</si>
  <si>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</si>
  <si>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</si>
  <si>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</si>
  <si>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</si>
  <si>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</si>
  <si>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</si>
  <si>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</si>
  <si>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</si>
  <si>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</si>
  <si>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</si>
  <si>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</si>
  <si>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</si>
  <si>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</si>
  <si>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</si>
  <si>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</si>
  <si>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</si>
  <si>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</si>
  <si>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</si>
  <si>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</si>
  <si>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</si>
  <si>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</si>
  <si>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</si>
  <si>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</si>
  <si>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</si>
  <si>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</si>
  <si>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</si>
  <si>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</si>
  <si>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</si>
  <si>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</si>
  <si>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</si>
  <si>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</si>
  <si>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</si>
  <si>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</si>
  <si>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</si>
  <si>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</si>
  <si>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</si>
  <si>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</si>
  <si>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</si>
  <si>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</si>
  <si>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</si>
  <si>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</si>
  <si>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</si>
  <si>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</si>
  <si>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</si>
  <si>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</si>
  <si>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</si>
  <si>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</si>
  <si>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</si>
  <si>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</si>
  <si>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</si>
  <si>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</si>
  <si>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</si>
  <si>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</si>
  <si>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</si>
  <si>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</si>
  <si>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</si>
  <si>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</si>
  <si>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</si>
  <si>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</si>
  <si>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</si>
  <si>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</si>
  <si>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</si>
  <si>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</si>
  <si>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</si>
  <si>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</si>
  <si>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</si>
  <si>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</si>
  <si>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</si>
  <si>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</si>
  <si>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</si>
  <si>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</si>
  <si>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</si>
  <si>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</si>
  <si>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</si>
  <si>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</si>
  <si>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</si>
  <si>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</si>
  <si>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</si>
  <si>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</si>
  <si>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</si>
  <si>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</si>
  <si>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</si>
  <si>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</si>
  <si>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</si>
  <si>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</si>
  <si>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</si>
  <si>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</si>
  <si>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</si>
  <si>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</si>
  <si>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</si>
  <si>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</si>
  <si>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</si>
  <si>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</si>
  <si>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</si>
  <si>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</si>
  <si>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</si>
  <si>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</si>
  <si>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</si>
  <si>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</si>
  <si>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</si>
  <si>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</si>
  <si>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</si>
  <si>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</si>
  <si>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</si>
  <si>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</si>
  <si>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</si>
  <si>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</si>
  <si>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</si>
  <si>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</si>
  <si>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</si>
  <si>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</si>
  <si>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</si>
  <si>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</si>
  <si>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</si>
  <si>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</si>
  <si>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</si>
  <si>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</si>
  <si>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</si>
  <si>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</si>
  <si>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</si>
  <si>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</si>
  <si>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</si>
  <si>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</si>
  <si>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</si>
  <si>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</si>
  <si>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</si>
  <si>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</si>
  <si>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</si>
  <si>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</si>
  <si>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</si>
  <si>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</si>
  <si>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</si>
  <si>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</si>
  <si>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</si>
  <si>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</si>
  <si>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</si>
  <si>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</si>
  <si>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</si>
  <si>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</si>
  <si>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</si>
  <si>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</si>
  <si>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</si>
  <si>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</si>
  <si>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</si>
  <si>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</si>
  <si>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</si>
  <si>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</si>
  <si>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</si>
  <si>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</si>
  <si>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</si>
  <si>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</si>
  <si>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</si>
  <si>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</si>
  <si>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</si>
  <si>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</si>
  <si>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</si>
  <si>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</si>
  <si>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</si>
  <si>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</si>
  <si>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</si>
  <si>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</si>
  <si>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</si>
  <si>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</si>
  <si>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</si>
  <si>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</si>
  <si>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</si>
  <si>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</si>
  <si>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</si>
  <si>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</si>
  <si>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</si>
  <si>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</si>
  <si>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</si>
  <si>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</si>
  <si>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</si>
  <si>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</si>
  <si>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</si>
  <si>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</si>
  <si>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</si>
  <si>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</si>
  <si>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</si>
  <si>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</si>
  <si>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</si>
  <si>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</si>
  <si>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</si>
  <si>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</si>
  <si>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</si>
  <si>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</si>
  <si>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</si>
  <si>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</si>
  <si>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</si>
  <si>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</si>
  <si>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</si>
  <si>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</si>
  <si>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</si>
  <si>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</si>
  <si>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</si>
  <si>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</si>
  <si>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</si>
  <si>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</si>
  <si>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</si>
  <si>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</si>
  <si>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</si>
  <si>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</si>
  <si>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</si>
  <si>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</si>
  <si>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</si>
  <si>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</si>
  <si>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</si>
  <si>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</si>
  <si>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</si>
  <si>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</si>
  <si>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</si>
  <si>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</si>
  <si>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</si>
  <si>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</si>
  <si>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</si>
  <si>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</si>
  <si>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</si>
  <si>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</si>
  <si>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</si>
  <si>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</si>
  <si>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</si>
  <si>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</si>
  <si>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</si>
  <si>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</si>
  <si>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</si>
  <si>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</si>
  <si>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</si>
  <si>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</si>
  <si>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</si>
  <si>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</si>
  <si>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</si>
  <si>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</si>
  <si>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</si>
  <si>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</si>
  <si>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</si>
  <si>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</si>
  <si>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</si>
  <si>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</si>
  <si>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</si>
  <si>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</si>
  <si>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</si>
  <si>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</si>
  <si>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</si>
  <si>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</si>
  <si>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</si>
  <si>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</si>
  <si>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</si>
  <si>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</si>
  <si>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</si>
  <si>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</si>
  <si>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</si>
  <si>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</si>
  <si>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</si>
  <si>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</si>
  <si>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</si>
  <si>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</si>
  <si>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</si>
  <si>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</si>
  <si>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</si>
  <si>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</si>
  <si>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</si>
  <si>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</si>
  <si>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</si>
  <si>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</si>
  <si>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</si>
  <si>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</si>
  <si>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</si>
  <si>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</si>
  <si>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</si>
  <si>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</si>
  <si>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</si>
  <si>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</si>
  <si>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</si>
  <si>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</si>
  <si>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</si>
  <si>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</si>
  <si>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</si>
  <si>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</si>
  <si>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</si>
  <si>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</si>
  <si>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</si>
  <si>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</si>
  <si>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</si>
  <si>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</si>
  <si>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</si>
  <si>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</si>
  <si>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</si>
  <si>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</si>
  <si>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</si>
  <si>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</si>
  <si>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</si>
  <si>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</si>
  <si>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</si>
  <si>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</si>
  <si>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</si>
  <si>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</si>
  <si>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</si>
  <si>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</si>
  <si>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</si>
  <si>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</si>
  <si>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</si>
  <si>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</si>
  <si>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</si>
  <si>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</si>
  <si>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</si>
  <si>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</si>
  <si>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</si>
  <si>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</si>
  <si>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</si>
  <si>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</si>
  <si>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</si>
  <si>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</si>
  <si>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</si>
  <si>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</si>
  <si>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</si>
  <si>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</si>
  <si>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</si>
  <si>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</si>
  <si>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</si>
  <si>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</si>
  <si>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</si>
  <si>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</si>
  <si>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</si>
  <si>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</si>
  <si>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</si>
  <si>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</si>
  <si>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</si>
  <si>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</si>
  <si>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</si>
  <si>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</si>
  <si>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</si>
  <si>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</si>
  <si>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</si>
  <si>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</si>
  <si>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</si>
  <si>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</si>
  <si>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</si>
  <si>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</si>
  <si>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</si>
  <si>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</si>
  <si>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</si>
  <si>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</si>
  <si>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</si>
  <si>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</si>
  <si>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</si>
  <si>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</si>
  <si>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</si>
  <si>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</si>
  <si>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</si>
  <si>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</si>
  <si>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</si>
  <si>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</si>
  <si>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</si>
  <si>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</si>
  <si>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</si>
  <si>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</si>
  <si>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</si>
  <si>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</si>
  <si>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</si>
  <si>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</si>
  <si>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</si>
  <si>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</si>
  <si>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</si>
  <si>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</si>
  <si>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</si>
  <si>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</si>
  <si>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</si>
  <si>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</si>
  <si>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</si>
  <si>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</si>
  <si>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</si>
  <si>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</si>
  <si>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</si>
  <si>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</si>
  <si>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</si>
  <si>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</si>
  <si>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</si>
  <si>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</si>
  <si>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</si>
  <si>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</si>
  <si>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</si>
  <si>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</si>
  <si>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</si>
  <si>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</si>
  <si>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</si>
  <si>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</si>
  <si>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</si>
  <si>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</si>
  <si>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</si>
  <si>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</si>
  <si>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</si>
  <si>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</si>
  <si>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</si>
  <si>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</si>
  <si>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</si>
  <si>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</si>
  <si>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</si>
  <si>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</si>
  <si>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</si>
  <si>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</si>
  <si>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</si>
  <si>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</si>
  <si>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</si>
  <si>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</si>
  <si>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</si>
  <si>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</si>
  <si>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</si>
  <si>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</si>
  <si>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</si>
  <si>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</si>
  <si>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</si>
  <si>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</si>
  <si>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</si>
  <si>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</si>
  <si>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</si>
  <si>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</si>
  <si>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</si>
  <si>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</si>
  <si>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</si>
  <si>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</si>
  <si>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</si>
  <si>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</si>
  <si>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</si>
  <si>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</si>
  <si>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</si>
  <si>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</si>
  <si>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</si>
  <si>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</si>
  <si>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</si>
  <si>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</si>
  <si>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</si>
  <si>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</si>
  <si>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</si>
  <si>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</si>
  <si>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</si>
  <si>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</si>
  <si>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</si>
  <si>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</si>
  <si>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</si>
  <si>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</si>
  <si>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</si>
  <si>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</si>
  <si>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</si>
  <si>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</si>
  <si>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</si>
  <si>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</si>
  <si>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</si>
  <si>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</si>
  <si>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</si>
  <si>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</si>
  <si>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</si>
  <si>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</si>
  <si>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</si>
  <si>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</si>
  <si>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</si>
  <si>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</si>
  <si>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</si>
  <si>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</si>
  <si>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</si>
  <si>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</si>
  <si>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</si>
  <si>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</si>
  <si>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</si>
  <si>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</si>
  <si>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</si>
  <si>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</si>
  <si>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</si>
  <si>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</si>
  <si>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</si>
  <si>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</si>
  <si>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</si>
  <si>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</si>
  <si>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</si>
  <si>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</si>
  <si>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</si>
  <si>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</si>
  <si>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</si>
  <si>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</si>
  <si>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</si>
  <si>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</si>
  <si>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</si>
  <si>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</si>
  <si>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</si>
  <si>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</si>
  <si>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</si>
  <si>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</si>
  <si>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</si>
  <si>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</si>
  <si>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</si>
  <si>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</si>
  <si>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</si>
  <si>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</si>
  <si>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</si>
  <si>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</si>
  <si>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</si>
  <si>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</si>
  <si>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</si>
  <si>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</si>
  <si>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</si>
  <si>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</si>
  <si>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</si>
  <si>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</si>
  <si>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</si>
  <si>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</si>
  <si>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</si>
  <si>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</si>
  <si>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</si>
  <si>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</si>
  <si>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</si>
  <si>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</si>
  <si>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</si>
  <si>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</si>
  <si>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</si>
  <si>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</si>
  <si>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</si>
  <si>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</si>
  <si>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</si>
  <si>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</si>
  <si>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</si>
  <si>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</si>
  <si>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</si>
  <si>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</si>
  <si>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</si>
  <si>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</si>
  <si>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</si>
  <si>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</si>
  <si>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</si>
  <si>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</si>
  <si>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</si>
  <si>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</si>
  <si>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</si>
  <si>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</si>
  <si>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</si>
  <si>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</si>
  <si>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</si>
  <si>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</si>
  <si>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</si>
  <si>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</si>
  <si>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</si>
  <si>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</si>
  <si>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</si>
  <si>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</si>
  <si>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</si>
  <si>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</si>
  <si>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</si>
  <si>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</si>
  <si>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</si>
  <si>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</si>
  <si>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</si>
  <si>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</si>
  <si>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</si>
  <si>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</si>
  <si>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</si>
  <si>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</si>
  <si>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</si>
  <si>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</si>
  <si>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</si>
  <si>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</si>
  <si>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</si>
  <si>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</si>
  <si>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</si>
  <si>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</si>
  <si>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</si>
  <si>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</si>
  <si>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</si>
  <si>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</si>
  <si>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</si>
  <si>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</si>
  <si>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</si>
  <si>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</si>
  <si>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</si>
  <si>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</si>
  <si>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</si>
  <si>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</si>
  <si>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</si>
  <si>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</si>
  <si>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</si>
  <si>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</si>
  <si>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</si>
  <si>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</si>
  <si>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</si>
  <si>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</si>
  <si>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</si>
  <si>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</si>
  <si>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</si>
  <si>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</si>
  <si>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</si>
  <si>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</si>
  <si>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</si>
  <si>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</si>
  <si>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</si>
  <si>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</si>
  <si>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</si>
  <si>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</si>
  <si>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</si>
  <si>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</si>
  <si>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</si>
  <si>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</si>
  <si>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</si>
  <si>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</si>
  <si>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</si>
  <si>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</si>
  <si>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</si>
  <si>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</si>
  <si>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</si>
  <si>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</si>
  <si>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</si>
  <si>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</si>
  <si>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</si>
  <si>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</si>
  <si>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</si>
  <si>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</si>
  <si>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</si>
  <si>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</si>
  <si>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</si>
  <si>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</si>
  <si>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</si>
  <si>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</si>
  <si>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</si>
  <si>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</si>
  <si>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</si>
  <si>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</si>
  <si>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</si>
  <si>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</si>
  <si>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</si>
  <si>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</si>
  <si>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</si>
  <si>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</si>
  <si>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</si>
  <si>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</si>
  <si>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</si>
  <si>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</si>
  <si>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</si>
  <si>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</si>
  <si>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</si>
  <si>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</si>
  <si>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</si>
  <si>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</si>
  <si>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</si>
  <si>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</si>
  <si>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</si>
  <si>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</si>
  <si>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</si>
  <si>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</si>
  <si>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</si>
  <si>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</si>
  <si>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</si>
  <si>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</si>
  <si>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</si>
  <si>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</si>
  <si>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</si>
  <si>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</si>
  <si>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</si>
  <si>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</si>
  <si>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</si>
  <si>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</si>
  <si>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</si>
  <si>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</si>
  <si>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</si>
  <si>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</si>
  <si>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</si>
  <si>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</si>
  <si>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</si>
  <si>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</si>
  <si>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</si>
  <si>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</si>
  <si>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</si>
  <si>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</si>
  <si>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</si>
  <si>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</si>
  <si>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</si>
  <si>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</si>
  <si>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</si>
  <si>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</si>
  <si>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</si>
  <si>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</si>
  <si>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</si>
  <si>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</si>
  <si>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</si>
  <si>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</si>
  <si>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</si>
  <si>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</si>
  <si>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</si>
  <si>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</si>
  <si>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</si>
  <si>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</si>
  <si>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</si>
  <si>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</si>
  <si>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</si>
  <si>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</si>
  <si>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</si>
  <si>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</si>
  <si>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</si>
  <si>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</si>
  <si>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</si>
  <si>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</si>
  <si>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</si>
  <si>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</si>
  <si>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</si>
  <si>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</si>
  <si>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</si>
  <si>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</si>
  <si>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</si>
  <si>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</si>
  <si>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</si>
  <si>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</si>
  <si>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</si>
  <si>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</si>
  <si>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</si>
  <si>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</si>
  <si>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</si>
  <si>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</si>
  <si>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</si>
  <si>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</si>
  <si>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</si>
  <si>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</si>
  <si>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</si>
  <si>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</si>
  <si>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</si>
  <si>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</si>
  <si>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</si>
  <si>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</si>
  <si>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</si>
  <si>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</si>
  <si>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</si>
  <si>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</si>
  <si>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</si>
  <si>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</si>
  <si>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</si>
  <si>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</si>
  <si>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</si>
  <si>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</si>
  <si>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</si>
  <si>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</si>
  <si>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</si>
  <si>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</si>
  <si>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</si>
  <si>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</si>
  <si>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</si>
  <si>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</si>
  <si>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</si>
  <si>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</si>
  <si>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</si>
  <si>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</si>
  <si>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</si>
  <si>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</si>
  <si>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</si>
  <si>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</si>
  <si>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</si>
  <si>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</si>
  <si>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</si>
  <si>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</si>
  <si>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</si>
  <si>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</si>
  <si>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</si>
  <si>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</si>
  <si>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</si>
  <si>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</si>
  <si>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</si>
  <si>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</si>
  <si>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</si>
  <si>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</si>
  <si>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</si>
  <si>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</si>
  <si>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</si>
  <si>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</si>
  <si>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</si>
  <si>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</si>
  <si>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</si>
  <si>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</si>
  <si>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</si>
  <si>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</si>
  <si>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</si>
  <si>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</si>
  <si>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</si>
  <si>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</si>
  <si>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</si>
  <si>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</si>
  <si>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</si>
  <si>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</si>
  <si>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</si>
  <si>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</si>
  <si>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</si>
  <si>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</si>
  <si>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</si>
  <si>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</si>
  <si>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</si>
  <si>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</si>
  <si>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</si>
  <si>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</si>
  <si>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</si>
  <si>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</si>
  <si>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</si>
  <si>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</si>
  <si>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</si>
  <si>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</si>
  <si>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</si>
  <si>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</si>
  <si>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</si>
  <si>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</si>
  <si>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</si>
  <si>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</si>
  <si>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</si>
  <si>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</si>
  <si>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</si>
  <si>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</si>
  <si>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</si>
  <si>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</si>
  <si>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</si>
  <si>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</si>
  <si>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</si>
  <si>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</si>
  <si>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</si>
  <si>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</si>
  <si>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</si>
  <si>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</si>
  <si>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</si>
  <si>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</si>
  <si>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</si>
  <si>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</si>
  <si>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</si>
  <si>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</si>
  <si>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</si>
  <si>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</si>
  <si>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</si>
  <si>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</si>
  <si>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</si>
  <si>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</si>
  <si>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</si>
  <si>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</si>
  <si>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</si>
  <si>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</si>
  <si>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</si>
  <si>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</si>
  <si>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</si>
  <si>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</si>
  <si>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</si>
  <si>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</si>
  <si>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</si>
  <si>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</si>
  <si>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</si>
  <si>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</si>
  <si>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</si>
  <si>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</si>
  <si>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</si>
  <si>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</si>
  <si>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</si>
  <si>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</si>
  <si>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</si>
  <si>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</si>
  <si>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</si>
  <si>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</si>
  <si>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</si>
  <si>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</si>
  <si>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</si>
  <si>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</si>
  <si>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</si>
  <si>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</si>
  <si>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</si>
  <si>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</si>
  <si>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</si>
  <si>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</si>
  <si>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</si>
  <si>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</si>
  <si>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</si>
  <si>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</si>
  <si>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</si>
  <si>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</si>
  <si>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</si>
  <si>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</si>
  <si>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</si>
  <si>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</si>
  <si>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</si>
  <si>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</si>
  <si>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</si>
  <si>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</si>
  <si>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</si>
  <si>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</si>
  <si>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</si>
  <si>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</si>
  <si>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</si>
  <si>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</si>
  <si>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</si>
  <si>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</si>
  <si>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</si>
  <si>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</si>
  <si>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</si>
  <si>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</si>
  <si>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</si>
  <si>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</si>
  <si>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</si>
  <si>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</si>
  <si>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</si>
  <si>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</si>
  <si>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</si>
  <si>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</si>
  <si>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</si>
  <si>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</si>
  <si>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</si>
  <si>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</si>
  <si>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</si>
  <si>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</si>
  <si>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</si>
  <si>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</si>
  <si>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</si>
  <si>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</si>
  <si>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</si>
  <si>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</si>
  <si>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</si>
  <si>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</si>
  <si>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</si>
  <si>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</si>
  <si>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</si>
  <si>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</si>
  <si>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</si>
  <si>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</si>
  <si>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</si>
  <si>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</si>
  <si>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</si>
  <si>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</si>
  <si>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</si>
  <si>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</si>
  <si>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</si>
  <si>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</si>
  <si>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</si>
  <si>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</si>
  <si>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</si>
  <si>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</si>
  <si>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</si>
  <si>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</si>
  <si>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</si>
  <si>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</si>
  <si>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</si>
  <si>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</si>
  <si>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</si>
  <si>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</si>
  <si>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</si>
  <si>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</si>
  <si>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</si>
  <si>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</si>
  <si>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</si>
  <si>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</si>
  <si>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</si>
  <si>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</si>
  <si>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</si>
  <si>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</si>
  <si>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</si>
  <si>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</si>
  <si>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</si>
  <si>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</si>
  <si>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</si>
  <si>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</si>
  <si>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</si>
  <si>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</si>
  <si>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</si>
  <si>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</si>
  <si>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</si>
  <si>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</si>
  <si>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</si>
  <si>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</si>
  <si>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</si>
  <si>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</si>
  <si>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</si>
  <si>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</si>
  <si>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</si>
  <si>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</si>
  <si>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</si>
  <si>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</si>
  <si>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</si>
  <si>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</si>
  <si>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</si>
  <si>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</si>
  <si>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</si>
  <si>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</si>
  <si>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</si>
  <si>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</si>
  <si>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</si>
  <si>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</si>
  <si>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</si>
  <si>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</si>
  <si>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</si>
  <si>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</si>
  <si>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</si>
  <si>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</si>
  <si>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</si>
  <si>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</si>
  <si>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</si>
  <si>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</si>
  <si>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</si>
  <si>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</si>
  <si>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</si>
  <si>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</si>
  <si>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</si>
  <si>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</si>
  <si>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</si>
  <si>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</si>
  <si>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</si>
  <si>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</si>
  <si>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</si>
  <si>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</si>
  <si>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</si>
  <si>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</si>
  <si>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</si>
  <si>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</si>
  <si>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</si>
  <si>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</si>
  <si>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</si>
  <si>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</si>
  <si>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</si>
  <si>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</si>
  <si>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</si>
  <si>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</si>
  <si>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</si>
  <si>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</si>
  <si>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</si>
  <si>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</si>
  <si>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</si>
  <si>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</si>
  <si>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</si>
  <si>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</si>
  <si>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</si>
  <si>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</si>
  <si>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</si>
  <si>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</si>
  <si>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</si>
  <si>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</si>
  <si>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</si>
  <si>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</si>
  <si>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</si>
  <si>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</si>
  <si>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</si>
  <si>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</si>
  <si>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</si>
  <si>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</si>
  <si>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</si>
  <si>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</si>
  <si>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</si>
  <si>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</si>
  <si>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</si>
  <si>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</si>
  <si>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</si>
  <si>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</si>
  <si>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</si>
  <si>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</si>
  <si>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</si>
  <si>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</si>
  <si>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</si>
  <si>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</si>
  <si>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</si>
  <si>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</si>
  <si>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</si>
  <si>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</si>
  <si>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</si>
  <si>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</si>
  <si>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</si>
  <si>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</si>
  <si>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</si>
  <si>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</si>
  <si>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</si>
  <si>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</si>
  <si>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</si>
  <si>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</si>
  <si>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</si>
  <si>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</si>
  <si>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</si>
  <si>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</si>
  <si>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</si>
  <si>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</si>
  <si>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</si>
  <si>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</si>
  <si>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</si>
  <si>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</si>
  <si>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</si>
  <si>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</si>
  <si>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</si>
  <si>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</si>
  <si>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</si>
  <si>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</si>
  <si>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</si>
  <si>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</si>
  <si>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</si>
  <si>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</si>
  <si>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</si>
  <si>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</si>
  <si>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</si>
  <si>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</si>
  <si>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</si>
  <si>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</si>
  <si>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</si>
  <si>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</si>
  <si>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</si>
  <si>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</si>
  <si>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</si>
  <si>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</si>
  <si>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</si>
  <si>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</si>
  <si>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</si>
  <si>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</si>
  <si>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</si>
  <si>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</si>
  <si>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</si>
  <si>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</si>
  <si>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</si>
  <si>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</si>
  <si>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</si>
  <si>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</si>
  <si>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</si>
  <si>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</si>
  <si>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</si>
  <si>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</si>
  <si>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</si>
  <si>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</si>
  <si>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</si>
  <si>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</si>
  <si>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</si>
  <si>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</si>
  <si>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</si>
  <si>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</si>
  <si>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</si>
  <si>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</si>
  <si>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</si>
  <si>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</si>
  <si>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</si>
  <si>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</si>
  <si>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</si>
  <si>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</si>
  <si>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</si>
  <si>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</si>
  <si>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</si>
  <si>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</si>
  <si>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</si>
  <si>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</si>
  <si>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</si>
  <si>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</si>
  <si>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</si>
  <si>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</si>
  <si>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</si>
  <si>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</si>
  <si>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</si>
  <si>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</si>
  <si>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</si>
  <si>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</si>
  <si>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</si>
  <si>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</si>
  <si>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</si>
  <si>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</si>
  <si>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</si>
  <si>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</si>
  <si>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</si>
  <si>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</si>
  <si>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</si>
  <si>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</si>
  <si>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</si>
  <si>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</si>
  <si>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</si>
  <si>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</si>
  <si>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</si>
  <si>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</si>
  <si>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</si>
  <si>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</si>
  <si>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</si>
  <si>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</si>
  <si>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</si>
  <si>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</si>
  <si>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</si>
  <si>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</si>
  <si>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</si>
  <si>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</si>
  <si>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</si>
  <si>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</si>
  <si>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</si>
  <si>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</si>
  <si>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</si>
  <si>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</si>
  <si>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</si>
  <si>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</si>
  <si>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</si>
  <si>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</si>
  <si>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</si>
  <si>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</si>
  <si>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</si>
  <si>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</si>
  <si>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</si>
  <si>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</si>
  <si>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</si>
  <si>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</si>
  <si>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</si>
  <si>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</si>
  <si>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</si>
  <si>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</si>
  <si>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</si>
  <si>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</si>
  <si>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</si>
  <si>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</si>
  <si>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</si>
  <si>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</si>
  <si>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</si>
  <si>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</si>
  <si>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</si>
  <si>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</si>
  <si>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</si>
  <si>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</si>
  <si>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</si>
  <si>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</si>
  <si>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</si>
  <si>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</si>
  <si>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</si>
  <si>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</si>
  <si>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</si>
  <si>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</si>
  <si>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</si>
  <si>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</si>
  <si>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</si>
  <si>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</si>
  <si>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</si>
  <si>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</si>
  <si>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</si>
  <si>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</si>
  <si>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</si>
  <si>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</si>
  <si>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</si>
  <si>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</si>
  <si>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</si>
  <si>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</si>
  <si>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</si>
  <si>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</si>
  <si>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</si>
  <si>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</si>
  <si>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</si>
  <si>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</si>
  <si>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</si>
  <si>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</si>
  <si>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</si>
  <si>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</si>
  <si>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</si>
  <si>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</si>
  <si>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</si>
  <si>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</si>
  <si>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</si>
  <si>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</si>
  <si>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</si>
  <si>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</si>
  <si>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</si>
  <si>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</si>
  <si>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</si>
  <si>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</si>
  <si>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</si>
  <si>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</si>
  <si>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</si>
  <si>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</si>
  <si>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</si>
  <si>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</si>
  <si>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</si>
  <si>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</si>
  <si>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</si>
  <si>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</si>
  <si>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</si>
  <si>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</si>
  <si>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</si>
  <si>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</si>
  <si>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</si>
  <si>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</si>
  <si>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</si>
  <si>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</si>
  <si>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</si>
  <si>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</si>
  <si>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</si>
  <si>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</si>
  <si>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</si>
  <si>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</si>
  <si>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</si>
  <si>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</si>
  <si>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</si>
  <si>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</si>
  <si>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</si>
  <si>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</si>
  <si>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</si>
  <si>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</si>
  <si>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</si>
  <si>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</si>
  <si>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</si>
  <si>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</si>
  <si>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</si>
  <si>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</si>
  <si>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</si>
  <si>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</si>
  <si>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</si>
  <si>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</si>
  <si>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</si>
  <si>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</si>
  <si>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</si>
  <si>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</si>
  <si>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</si>
  <si>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</si>
  <si>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</si>
  <si>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</si>
  <si>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</si>
  <si>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</si>
  <si>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</si>
  <si>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</si>
  <si>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</si>
  <si>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</si>
  <si>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</si>
  <si>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</si>
  <si>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</si>
  <si>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</si>
  <si>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</si>
  <si>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</si>
  <si>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</si>
  <si>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</si>
  <si>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</si>
  <si>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</si>
  <si>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</si>
  <si>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</si>
  <si>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</si>
  <si>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</si>
  <si>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</si>
  <si>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</si>
  <si>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</si>
  <si>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</si>
  <si>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</si>
  <si>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</si>
  <si>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</si>
  <si>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</si>
  <si>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</si>
  <si>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</si>
  <si>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</si>
  <si>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</si>
  <si>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</si>
  <si>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</si>
  <si>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</si>
  <si>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</si>
  <si>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</si>
  <si>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</si>
  <si>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</si>
  <si>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</si>
  <si>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</si>
  <si>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</si>
  <si>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</si>
  <si>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</si>
  <si>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</si>
  <si>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</si>
  <si>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</si>
  <si>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</si>
  <si>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</si>
  <si>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</si>
  <si>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</si>
  <si>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</si>
  <si>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</si>
  <si>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</si>
  <si>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</si>
  <si>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</si>
  <si>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</si>
  <si>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</si>
  <si>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</si>
  <si>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</si>
  <si>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</si>
  <si>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</si>
  <si>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</si>
  <si>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</si>
  <si>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</si>
  <si>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</si>
  <si>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</si>
  <si>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</si>
  <si>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</si>
  <si>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</si>
  <si>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</si>
  <si>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</si>
  <si>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</si>
  <si>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</si>
  <si>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</si>
  <si>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</si>
  <si>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</si>
  <si>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</si>
  <si>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</si>
  <si>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</si>
  <si>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</si>
  <si>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</si>
  <si>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</si>
  <si>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</si>
  <si>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</si>
  <si>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</si>
  <si>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</si>
  <si>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</si>
  <si>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</si>
  <si>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</si>
  <si>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</si>
  <si>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</si>
  <si>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</si>
  <si>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</si>
  <si>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</si>
  <si>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</si>
  <si>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</si>
  <si>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</si>
  <si>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</si>
  <si>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</si>
  <si>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</si>
  <si>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</si>
  <si>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</si>
  <si>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</si>
  <si>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</si>
  <si>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</si>
  <si>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</si>
  <si>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</si>
  <si>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</si>
  <si>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</si>
  <si>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</si>
  <si>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</si>
  <si>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</si>
  <si>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</si>
  <si>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</si>
  <si>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</si>
  <si>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</si>
  <si>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</si>
  <si>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</si>
  <si>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</si>
  <si>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</si>
  <si>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</si>
  <si>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</si>
  <si>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</si>
  <si>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</si>
  <si>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</si>
  <si>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</si>
  <si>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</si>
  <si>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</si>
  <si>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</si>
  <si>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</si>
  <si>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</si>
  <si>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</si>
  <si>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</si>
  <si>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</si>
  <si>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</si>
  <si>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</si>
  <si>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</si>
  <si>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</si>
  <si>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</si>
  <si>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</si>
  <si>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</si>
  <si>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</si>
  <si>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</si>
  <si>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</si>
  <si>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</si>
  <si>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</si>
  <si>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</si>
  <si>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</si>
  <si>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</si>
  <si>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</si>
  <si>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</si>
  <si>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</si>
  <si>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</si>
  <si>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</si>
  <si>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</si>
  <si>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</si>
  <si>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</si>
  <si>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</si>
  <si>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</si>
  <si>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</si>
  <si>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</si>
  <si>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</si>
  <si>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</si>
  <si>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</si>
  <si>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</si>
  <si>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</si>
  <si>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</si>
  <si>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</si>
  <si>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</si>
  <si>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</si>
  <si>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</si>
  <si>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</si>
  <si>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</si>
  <si>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</si>
  <si>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</si>
  <si>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</si>
  <si>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</si>
  <si>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</si>
  <si>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</si>
  <si>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</si>
  <si>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</si>
  <si>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</si>
  <si>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</si>
  <si>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</si>
  <si>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</si>
  <si>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</si>
  <si>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</si>
  <si>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</si>
  <si>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</si>
  <si>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</si>
  <si>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</si>
  <si>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</si>
  <si>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</si>
  <si>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</si>
  <si>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</si>
  <si>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</si>
  <si>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</si>
  <si>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</si>
  <si>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</si>
  <si>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</si>
  <si>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</si>
  <si>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</si>
  <si>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</si>
  <si>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</si>
  <si>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</si>
  <si>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</si>
  <si>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</si>
  <si>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</si>
  <si>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</si>
  <si>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</si>
  <si>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</si>
  <si>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</si>
  <si>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</si>
  <si>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</si>
  <si>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</si>
  <si>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</si>
  <si>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</si>
  <si>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</si>
  <si>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</si>
  <si>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</si>
  <si>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</si>
  <si>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</si>
  <si>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</si>
  <si>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</si>
  <si>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</si>
  <si>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</si>
  <si>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</si>
  <si>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</si>
  <si>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</si>
  <si>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</si>
  <si>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</si>
  <si>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</si>
  <si>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</si>
  <si>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</si>
  <si>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</si>
  <si>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</si>
  <si>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</si>
  <si>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</si>
  <si>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</si>
  <si>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</si>
  <si>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</si>
  <si>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</si>
  <si>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</si>
  <si>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</si>
  <si>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</si>
  <si>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</si>
  <si>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</si>
  <si>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</si>
  <si>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</si>
  <si>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</si>
  <si>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</si>
  <si>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</si>
  <si>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</si>
  <si>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</si>
  <si>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</si>
  <si>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</si>
  <si>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</si>
  <si>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</si>
  <si>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</si>
  <si>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</si>
  <si>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</si>
  <si>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</si>
  <si>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</si>
  <si>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</si>
  <si>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</si>
  <si>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</si>
  <si>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</si>
  <si>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</si>
  <si>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</si>
  <si>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</si>
  <si>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</si>
  <si>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</si>
  <si>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</si>
  <si>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</si>
  <si>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</si>
  <si>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</si>
  <si>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</si>
  <si>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</si>
  <si>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</si>
  <si>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</si>
  <si>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</si>
  <si>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</si>
  <si>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</si>
  <si>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</si>
  <si>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</si>
  <si>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</si>
  <si>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</si>
  <si>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</si>
  <si>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</si>
  <si>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</si>
  <si>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</si>
  <si>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</si>
  <si>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</si>
  <si>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</si>
  <si>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</si>
  <si>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</si>
  <si>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</si>
  <si>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</si>
  <si>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</si>
  <si>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</si>
  <si>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</si>
  <si>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</si>
  <si>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</si>
  <si>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</si>
  <si>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</si>
  <si>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</si>
  <si>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</si>
  <si>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</si>
  <si>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</si>
  <si>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</si>
  <si>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</si>
  <si>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</si>
  <si>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</si>
  <si>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</si>
  <si>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</si>
  <si>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</si>
  <si>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</si>
  <si>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</si>
  <si>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</si>
  <si>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</si>
  <si>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</si>
  <si>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</si>
  <si>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</si>
  <si>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</si>
  <si>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</si>
  <si>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</si>
  <si>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</si>
  <si>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</si>
  <si>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</si>
  <si>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</si>
  <si>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</si>
  <si>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</si>
  <si>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</si>
  <si>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</si>
  <si>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</si>
  <si>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</si>
  <si>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</si>
  <si>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</si>
  <si>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</si>
  <si>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</si>
  <si>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</si>
  <si>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</si>
  <si>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</si>
  <si>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</si>
  <si>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</si>
  <si>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</si>
  <si>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</si>
  <si>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</si>
  <si>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</si>
  <si>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</si>
  <si>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</si>
  <si>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</si>
  <si>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</si>
  <si>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</si>
  <si>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</si>
  <si>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</si>
  <si>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</si>
  <si>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</si>
  <si>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</si>
  <si>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</si>
  <si>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</si>
  <si>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</si>
  <si>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</si>
  <si>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</si>
  <si>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</si>
  <si>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</si>
  <si>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</si>
  <si>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</si>
  <si>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</si>
  <si>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</si>
  <si>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</si>
  <si>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</si>
  <si>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</si>
  <si>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</si>
  <si>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</si>
  <si>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</si>
  <si>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</si>
  <si>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</si>
  <si>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</si>
  <si>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</si>
  <si>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</si>
  <si>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</si>
  <si>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</si>
  <si>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</si>
  <si>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</si>
  <si>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</si>
  <si>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</si>
  <si>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</si>
  <si>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</si>
  <si>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</si>
  <si>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</si>
  <si>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</si>
  <si>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</si>
  <si>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</si>
  <si>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</si>
  <si>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</si>
  <si>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</si>
  <si>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</si>
  <si>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</si>
  <si>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</si>
  <si>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</si>
  <si>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</si>
  <si>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</si>
  <si>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</si>
  <si>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</si>
  <si>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</si>
  <si>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</si>
  <si>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</si>
  <si>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</si>
  <si>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</si>
  <si>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</si>
  <si>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</si>
  <si>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</si>
  <si>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</si>
  <si>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</si>
  <si>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</si>
  <si>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</si>
  <si>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</si>
  <si>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</si>
  <si>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</si>
  <si>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</si>
  <si>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</si>
  <si>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</si>
  <si>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</si>
  <si>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</si>
  <si>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</si>
  <si>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</si>
  <si>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</si>
  <si>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</si>
  <si>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</si>
  <si>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</si>
  <si>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</si>
  <si>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</si>
  <si>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</si>
  <si>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</si>
  <si>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</si>
  <si>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</si>
  <si>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</si>
  <si>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</si>
  <si>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</si>
  <si>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</si>
  <si>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</si>
  <si>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</si>
  <si>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</si>
  <si>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</si>
  <si>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</si>
  <si>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</si>
  <si>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</si>
  <si>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</si>
  <si>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</si>
  <si>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</si>
  <si>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</si>
  <si>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</si>
  <si>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</si>
  <si>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</si>
  <si>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</si>
  <si>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</si>
  <si>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</si>
  <si>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</si>
  <si>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</si>
  <si>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</si>
  <si>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</si>
  <si>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</si>
  <si>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</si>
  <si>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</si>
  <si>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</si>
  <si>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</si>
  <si>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</si>
  <si>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</si>
  <si>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</si>
  <si>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</si>
  <si>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</si>
  <si>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</si>
  <si>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</si>
  <si>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</si>
  <si>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</si>
  <si>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</si>
  <si>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</si>
  <si>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</si>
  <si>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</si>
  <si>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</si>
  <si>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</si>
  <si>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</si>
  <si>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</si>
  <si>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</si>
  <si>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</si>
  <si>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</si>
  <si>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</si>
  <si>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</si>
  <si>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</si>
  <si>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</si>
  <si>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</si>
  <si>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</si>
  <si>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</si>
  <si>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</si>
  <si>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</si>
  <si>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</si>
  <si>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</si>
  <si>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</si>
  <si>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</si>
  <si>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</si>
  <si>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</si>
  <si>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</si>
  <si>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</si>
  <si>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</si>
  <si>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</si>
  <si>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</si>
  <si>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</si>
  <si>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</si>
  <si>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</si>
  <si>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</si>
  <si>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</si>
  <si>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</si>
  <si>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</si>
  <si>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</si>
  <si>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</si>
  <si>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</si>
  <si>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</si>
  <si>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</si>
  <si>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</si>
  <si>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</si>
  <si>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</si>
  <si>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</si>
  <si>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</si>
  <si>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</si>
  <si>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</si>
  <si>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</si>
  <si>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</si>
  <si>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</si>
  <si>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</si>
  <si>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</si>
  <si>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</si>
  <si>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</si>
  <si>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</si>
  <si>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</si>
  <si>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</si>
  <si>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</si>
  <si>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</si>
  <si>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</si>
  <si>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</si>
  <si>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</si>
  <si>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</si>
  <si>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</si>
  <si>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</si>
  <si>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</si>
  <si>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</si>
  <si>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</si>
  <si>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</si>
  <si>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</si>
  <si>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</si>
  <si>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</si>
  <si>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</si>
  <si>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</si>
  <si>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</si>
  <si>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</si>
  <si>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</si>
  <si>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</si>
  <si>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</si>
  <si>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</si>
  <si>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</si>
  <si>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</si>
  <si>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</si>
  <si>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</si>
  <si>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</si>
  <si>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</si>
  <si>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</si>
  <si>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</si>
  <si>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</si>
  <si>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</si>
  <si>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</si>
  <si>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</si>
  <si>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</si>
  <si>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</si>
  <si>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</si>
  <si>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</si>
  <si>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</si>
  <si>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</si>
  <si>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</si>
  <si>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</si>
  <si>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</si>
  <si>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</si>
  <si>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</si>
  <si>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</si>
  <si>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</si>
  <si>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</si>
  <si>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</si>
  <si>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</si>
  <si>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</si>
  <si>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</si>
  <si>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</si>
  <si>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</si>
  <si>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</si>
  <si>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</si>
  <si>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</si>
  <si>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</si>
  <si>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</si>
  <si>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</si>
  <si>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</si>
  <si>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</si>
  <si>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</si>
  <si>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</si>
  <si>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</si>
  <si>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</si>
  <si>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</si>
  <si>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</si>
  <si>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</si>
  <si>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</si>
  <si>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</si>
  <si>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</si>
  <si>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</si>
  <si>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</si>
  <si>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</si>
  <si>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</si>
  <si>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</si>
  <si>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</si>
  <si>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</si>
  <si>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</si>
  <si>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</si>
  <si>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</si>
  <si>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</si>
  <si>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</si>
  <si>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</si>
  <si>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</si>
  <si>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</si>
  <si>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</si>
  <si>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</si>
  <si>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</si>
  <si>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</si>
  <si>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</si>
  <si>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</si>
  <si>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</si>
  <si>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</si>
  <si>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</si>
  <si>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</si>
  <si>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</si>
  <si>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</si>
  <si>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</si>
  <si>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</si>
  <si>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</si>
  <si>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</si>
  <si>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</si>
  <si>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</si>
  <si>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</si>
  <si>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</si>
  <si>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</si>
  <si>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</si>
  <si>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</si>
  <si>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</si>
  <si>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</si>
  <si>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</si>
  <si>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</si>
  <si>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</si>
  <si>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</si>
  <si>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</si>
  <si>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</si>
  <si>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</si>
  <si>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</si>
  <si>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</si>
  <si>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</si>
  <si>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</si>
  <si>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</si>
  <si>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</si>
  <si>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</si>
  <si>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</si>
  <si>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</si>
  <si>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</si>
  <si>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</si>
  <si>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</si>
  <si>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</si>
  <si>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</si>
  <si>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</si>
  <si>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</si>
  <si>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</si>
  <si>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</si>
  <si>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</si>
  <si>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</si>
  <si>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</si>
  <si>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</si>
  <si>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</si>
  <si>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</si>
  <si>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</si>
  <si>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</si>
  <si>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</si>
  <si>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</si>
  <si>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</si>
  <si>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</si>
  <si>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</si>
  <si>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</si>
  <si>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</si>
  <si>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</si>
  <si>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</si>
  <si>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</si>
  <si>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</si>
  <si>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</si>
  <si>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</si>
  <si>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</si>
  <si>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</si>
  <si>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</si>
  <si>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</si>
  <si>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</si>
  <si>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</si>
  <si>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</si>
  <si>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</si>
  <si>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</si>
  <si>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</si>
  <si>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</si>
  <si>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</si>
  <si>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</si>
  <si>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</si>
  <si>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</si>
  <si>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</si>
  <si>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</si>
  <si>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</si>
  <si>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</si>
  <si>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</si>
  <si>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</si>
  <si>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</si>
  <si>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</si>
  <si>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</si>
  <si>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</si>
  <si>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</si>
  <si>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</si>
  <si>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</si>
  <si>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</si>
  <si>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</si>
  <si>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</si>
  <si>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</si>
  <si>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</si>
  <si>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</si>
  <si>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</si>
  <si>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</si>
  <si>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</si>
  <si>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</si>
  <si>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</si>
  <si>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</si>
  <si>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</si>
  <si>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</si>
  <si>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</si>
  <si>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</si>
  <si>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</si>
  <si>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</si>
  <si>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</si>
  <si>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</si>
  <si>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</si>
  <si>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</si>
  <si>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</si>
  <si>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</si>
  <si>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</si>
  <si>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</si>
  <si>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</si>
  <si>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</si>
  <si>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</si>
  <si>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</si>
  <si>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</si>
  <si>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</si>
  <si>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</si>
  <si>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</si>
  <si>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</si>
  <si>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</si>
  <si>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</si>
  <si>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</si>
  <si>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</si>
  <si>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</si>
  <si>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</si>
  <si>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</si>
  <si>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</si>
  <si>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</si>
  <si>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</si>
  <si>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</si>
  <si>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</si>
  <si>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</si>
  <si>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</si>
  <si>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</si>
  <si>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</si>
  <si>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</si>
  <si>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</si>
  <si>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</si>
  <si>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</si>
  <si>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</si>
  <si>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</si>
  <si>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</si>
  <si>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</si>
  <si>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</si>
  <si>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</si>
  <si>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</si>
  <si>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</si>
  <si>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</si>
  <si>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</si>
  <si>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</si>
  <si>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</si>
  <si>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</si>
  <si>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</si>
  <si>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</si>
  <si>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</si>
  <si>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</si>
  <si>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</si>
  <si>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</si>
  <si>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</si>
  <si>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</si>
  <si>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</si>
  <si>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</si>
  <si>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</si>
  <si>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</si>
  <si>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</si>
  <si>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</si>
  <si>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</si>
  <si>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</si>
  <si>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</si>
  <si>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</si>
  <si>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</si>
  <si>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</si>
  <si>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</si>
  <si>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</si>
  <si>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</si>
  <si>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</si>
  <si>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</si>
  <si>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</si>
  <si>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</si>
  <si>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</si>
  <si>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</si>
  <si>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</si>
  <si>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</si>
  <si>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</si>
  <si>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</si>
  <si>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</si>
  <si>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</si>
  <si>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</si>
  <si>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</si>
  <si>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</si>
  <si>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</si>
  <si>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</si>
  <si>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</si>
  <si>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</si>
  <si>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</si>
  <si>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</si>
  <si>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</si>
  <si>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</si>
  <si>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</si>
  <si>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</si>
  <si>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</si>
  <si>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</si>
  <si>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</si>
  <si>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</si>
  <si>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</si>
  <si>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</si>
  <si>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</si>
  <si>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</si>
  <si>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</si>
  <si>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</si>
  <si>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</si>
  <si>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</si>
  <si>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</si>
  <si>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</si>
  <si>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</si>
  <si>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</si>
  <si>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</si>
  <si>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</si>
  <si>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</si>
  <si>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</si>
  <si>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</si>
  <si>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</si>
  <si>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</si>
  <si>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</si>
  <si>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</si>
  <si>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</si>
  <si>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</si>
  <si>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</si>
  <si>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</si>
  <si>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</si>
  <si>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</si>
  <si>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</si>
  <si>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</si>
  <si>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</si>
  <si>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</si>
  <si>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</si>
  <si>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</si>
  <si>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</si>
  <si>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</si>
  <si>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</si>
  <si>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</si>
  <si>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</si>
  <si>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</si>
  <si>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</si>
  <si>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</si>
  <si>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</si>
  <si>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</si>
  <si>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</si>
  <si>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</si>
  <si>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</si>
  <si>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</si>
  <si>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</si>
  <si>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</si>
  <si>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</si>
  <si>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</si>
  <si>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</si>
  <si>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</si>
  <si>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</si>
  <si>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</si>
  <si>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</si>
  <si>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</si>
  <si>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</si>
  <si>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</si>
  <si>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</si>
  <si>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</si>
  <si>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</si>
  <si>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</si>
  <si>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</si>
  <si>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</si>
  <si>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</si>
  <si>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</si>
  <si>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</si>
  <si>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</si>
  <si>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</si>
  <si>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</si>
  <si>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</si>
  <si>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</si>
  <si>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</si>
  <si>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</si>
  <si>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</si>
  <si>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</si>
  <si>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</si>
  <si>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</si>
  <si>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</si>
  <si>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</si>
  <si>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</si>
  <si>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</si>
  <si>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</si>
  <si>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</si>
  <si>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</si>
  <si>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</si>
  <si>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</si>
  <si>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</si>
  <si>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</si>
  <si>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</si>
  <si>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</si>
  <si>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</si>
  <si>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</si>
  <si>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</si>
  <si>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</si>
  <si>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</si>
  <si>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</si>
  <si>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</si>
  <si>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</si>
  <si>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</si>
  <si>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</si>
  <si>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</si>
  <si>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</si>
  <si>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</si>
  <si>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</si>
  <si>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</si>
  <si>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</si>
  <si>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</si>
  <si>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</si>
  <si>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</si>
  <si>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</si>
  <si>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</si>
  <si>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</si>
  <si>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</si>
  <si>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</si>
  <si>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</si>
  <si>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</si>
  <si>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</si>
  <si>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</si>
  <si>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</si>
  <si>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</si>
  <si>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</si>
  <si>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</si>
  <si>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</si>
  <si>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</si>
  <si>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</si>
  <si>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</si>
  <si>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</si>
  <si>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</si>
  <si>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</si>
  <si>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</si>
  <si>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</si>
  <si>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</si>
  <si>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</si>
  <si>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</si>
  <si>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</si>
  <si>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</si>
  <si>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</si>
  <si>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</si>
  <si>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</si>
  <si>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</si>
  <si>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</si>
  <si>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</si>
  <si>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</si>
  <si>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</si>
  <si>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</si>
  <si>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</si>
  <si>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</si>
  <si>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</si>
  <si>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</si>
  <si>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</si>
  <si>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</si>
  <si>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</si>
  <si>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</si>
  <si>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</si>
  <si>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</si>
  <si>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</si>
  <si>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</si>
  <si>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</si>
  <si>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</si>
  <si>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</si>
  <si>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</si>
  <si>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</si>
  <si>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</si>
  <si>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</si>
  <si>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</si>
  <si>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</si>
  <si>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</si>
  <si>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</si>
  <si>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</si>
  <si>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</si>
  <si>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</si>
  <si>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</si>
  <si>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</si>
  <si>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</si>
  <si>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</si>
  <si>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</si>
  <si>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</si>
  <si>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</si>
  <si>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</si>
  <si>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</si>
  <si>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</si>
  <si>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</si>
  <si>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</si>
  <si>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</si>
  <si>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</si>
  <si>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</si>
  <si>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</si>
  <si>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</si>
  <si>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</si>
  <si>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</si>
  <si>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</si>
  <si>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</si>
  <si>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</si>
  <si>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</si>
  <si>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</si>
  <si>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</si>
  <si>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</si>
  <si>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</si>
  <si>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</si>
  <si>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</si>
  <si>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</si>
  <si>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</si>
  <si>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</si>
  <si>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</si>
  <si>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</si>
  <si>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</si>
  <si>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</si>
  <si>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</si>
  <si>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</si>
  <si>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</si>
  <si>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</si>
  <si>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</si>
  <si>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</si>
  <si>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</si>
  <si>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</si>
  <si>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</si>
  <si>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</si>
  <si>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</si>
  <si>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</si>
  <si>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</si>
  <si>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</si>
  <si>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</si>
  <si>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</si>
  <si>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</si>
  <si>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</si>
  <si>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</si>
  <si>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</si>
  <si>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</si>
  <si>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</si>
  <si>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</si>
  <si>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</si>
  <si>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</si>
  <si>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</si>
  <si>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</si>
  <si>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</si>
  <si>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</si>
  <si>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</si>
  <si>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</si>
  <si>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</si>
  <si>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</si>
  <si>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</si>
  <si>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</si>
  <si>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</si>
  <si>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</si>
  <si>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</si>
  <si>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</si>
  <si>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</si>
  <si>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</si>
  <si>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</si>
  <si>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</si>
  <si>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</si>
  <si>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</si>
  <si>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</si>
  <si>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</si>
  <si>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</si>
  <si>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</si>
  <si>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</si>
  <si>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</si>
  <si>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</si>
  <si>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</si>
  <si>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</si>
  <si>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</si>
  <si>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</si>
  <si>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</si>
  <si>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</si>
  <si>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</si>
  <si>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</si>
  <si>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</si>
  <si>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</si>
  <si>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</si>
  <si>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</si>
  <si>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</si>
  <si>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</si>
  <si>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</si>
  <si>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</si>
  <si>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</si>
  <si>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</si>
  <si>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</si>
  <si>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</si>
  <si>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</si>
  <si>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</si>
  <si>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</si>
  <si>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</si>
  <si>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</si>
  <si>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</si>
  <si>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</si>
  <si>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</si>
  <si>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</si>
  <si>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</si>
  <si>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</si>
  <si>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</si>
  <si>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</si>
  <si>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</si>
  <si>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</si>
  <si>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</si>
  <si>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</si>
  <si>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</si>
  <si>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</si>
  <si>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</si>
  <si>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</si>
  <si>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</si>
  <si>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</si>
  <si>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</si>
  <si>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</si>
  <si>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</si>
  <si>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</si>
  <si>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</si>
  <si>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</si>
  <si>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</si>
  <si>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</si>
  <si>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</si>
  <si>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</si>
  <si>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</si>
  <si>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</si>
  <si>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</si>
  <si>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</si>
  <si>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</si>
  <si>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</si>
  <si>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</si>
  <si>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</si>
  <si>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</si>
  <si>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</si>
  <si>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</si>
  <si>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</si>
  <si>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</si>
  <si>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</si>
  <si>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</si>
  <si>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</si>
  <si>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</si>
  <si>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</si>
  <si>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</si>
  <si>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</si>
  <si>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</si>
  <si>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</si>
  <si>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</si>
  <si>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</si>
  <si>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</si>
  <si>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</si>
  <si>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</si>
  <si>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</si>
  <si>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</si>
  <si>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</si>
  <si>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</si>
  <si>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</si>
  <si>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</si>
  <si>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</si>
  <si>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</si>
  <si>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</si>
  <si>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</si>
  <si>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</si>
  <si>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</si>
  <si>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</si>
  <si>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</si>
  <si>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</si>
  <si>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</si>
  <si>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</si>
  <si>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</si>
  <si>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</si>
  <si>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</si>
  <si>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</si>
  <si>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</si>
  <si>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</si>
  <si>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</si>
  <si>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</si>
  <si>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</si>
  <si>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</si>
  <si>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</si>
  <si>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</si>
  <si>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</si>
  <si>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</si>
  <si>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</si>
  <si>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</si>
  <si>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</si>
  <si>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</si>
  <si>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</si>
  <si>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</si>
  <si>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</si>
  <si>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</si>
  <si>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</si>
  <si>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</si>
  <si>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</si>
  <si>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</si>
  <si>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</si>
  <si>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</si>
  <si>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</si>
  <si>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</si>
  <si>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</si>
  <si>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</si>
  <si>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</si>
  <si>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</si>
  <si>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</si>
  <si>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</si>
  <si>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</si>
  <si>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</si>
  <si>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</si>
  <si>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</si>
  <si>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</si>
  <si>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</si>
  <si>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</si>
  <si>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</si>
  <si>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</si>
  <si>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</si>
  <si>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</si>
  <si>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</si>
  <si>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</si>
  <si>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</si>
  <si>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</si>
  <si>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</si>
  <si>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</si>
  <si>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</si>
  <si>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</si>
  <si>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</si>
  <si>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</si>
  <si>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</si>
  <si>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</si>
  <si>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</si>
  <si>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</si>
  <si>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</si>
  <si>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</si>
  <si>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</si>
  <si>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</si>
  <si>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</si>
  <si>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</si>
  <si>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</si>
  <si>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</si>
  <si>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</si>
  <si>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</si>
  <si>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</si>
  <si>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</si>
  <si>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</si>
  <si>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</si>
  <si>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</si>
  <si>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</si>
  <si>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</si>
  <si>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</si>
  <si>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</si>
  <si>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</si>
  <si>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</si>
  <si>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</si>
  <si>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</si>
  <si>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</si>
  <si>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</si>
  <si>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</si>
  <si>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</si>
  <si>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</si>
  <si>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</si>
  <si>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</si>
  <si>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</si>
  <si>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</si>
  <si>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</si>
  <si>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</si>
  <si>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</si>
  <si>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</si>
  <si>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</si>
  <si>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</si>
  <si>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</si>
  <si>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</si>
  <si>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</si>
  <si>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</si>
  <si>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</si>
  <si>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</si>
  <si>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</si>
  <si>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</si>
  <si>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</si>
  <si>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</si>
  <si>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</si>
  <si>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</si>
  <si>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</si>
  <si>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</si>
  <si>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</si>
  <si>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</si>
  <si>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</si>
  <si>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</si>
  <si>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</si>
  <si>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</si>
  <si>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</si>
  <si>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</si>
  <si>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</si>
  <si>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</si>
  <si>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</si>
  <si>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</si>
  <si>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</si>
  <si>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</si>
  <si>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</si>
  <si>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</si>
  <si>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</si>
  <si>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</si>
  <si>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</si>
  <si>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</si>
  <si>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</si>
  <si>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</si>
  <si>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</si>
  <si>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</si>
  <si>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</si>
  <si>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</si>
  <si>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</si>
  <si>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</si>
  <si>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</si>
  <si>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</si>
  <si>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</si>
  <si>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</si>
  <si>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</si>
  <si>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</si>
  <si>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</si>
  <si>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</si>
  <si>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</si>
  <si>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</si>
  <si>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</si>
  <si>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</si>
  <si>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</si>
  <si>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</si>
  <si>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</si>
  <si>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</si>
  <si>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</si>
  <si>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</si>
  <si>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</si>
  <si>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</si>
  <si>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</si>
  <si>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</si>
  <si>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</si>
  <si>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</si>
  <si>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</si>
  <si>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</si>
  <si>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</si>
  <si>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</si>
  <si>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</si>
  <si>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</si>
  <si>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</si>
  <si>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</si>
  <si>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</si>
  <si>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</si>
  <si>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</si>
  <si>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</si>
  <si>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</si>
  <si>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</si>
  <si>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</si>
  <si>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</si>
  <si>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</si>
  <si>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</si>
  <si>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</si>
  <si>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</si>
  <si>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</si>
  <si>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</si>
  <si>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</si>
  <si>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</si>
  <si>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</si>
  <si>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</si>
  <si>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</si>
  <si>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</si>
  <si>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</si>
  <si>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</si>
  <si>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</si>
  <si>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</si>
  <si>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</si>
  <si>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</si>
  <si>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</si>
  <si>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</si>
  <si>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</si>
  <si>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</si>
  <si>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</si>
  <si>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</si>
  <si>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</si>
  <si>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</si>
  <si>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</si>
  <si>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</si>
  <si>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</si>
  <si>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</si>
  <si>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</si>
  <si>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</si>
  <si>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</si>
  <si>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</si>
  <si>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</si>
  <si>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</si>
  <si>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</si>
  <si>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</si>
  <si>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</si>
  <si>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</si>
  <si>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</si>
  <si>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</si>
  <si>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</si>
  <si>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</si>
  <si>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</si>
  <si>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</si>
  <si>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</si>
  <si>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</si>
  <si>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</si>
  <si>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</si>
  <si>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</si>
  <si>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</si>
  <si>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</si>
  <si>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</si>
  <si>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</si>
  <si>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</si>
  <si>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</si>
  <si>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</si>
  <si>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</si>
  <si>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</si>
  <si>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</si>
  <si>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</si>
  <si>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</si>
  <si>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</si>
  <si>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</si>
  <si>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</si>
  <si>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</si>
  <si>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</si>
  <si>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</si>
  <si>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</si>
  <si>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</si>
  <si>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</si>
  <si>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</si>
  <si>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</si>
  <si>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</si>
  <si>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</si>
  <si>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</si>
  <si>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</si>
  <si>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</si>
  <si>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</si>
  <si>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</si>
  <si>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</si>
  <si>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</si>
  <si>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</si>
  <si>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</si>
  <si>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</si>
  <si>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</si>
  <si>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</si>
  <si>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</si>
  <si>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</si>
  <si>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</si>
  <si>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</si>
  <si>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</si>
  <si>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</si>
  <si>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</si>
  <si>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</si>
  <si>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</si>
  <si>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</si>
  <si>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</si>
  <si>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</si>
  <si>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</si>
  <si>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</si>
  <si>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</si>
  <si>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</si>
  <si>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</si>
  <si>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</si>
  <si>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</si>
  <si>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</si>
  <si>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</si>
  <si>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</si>
  <si>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</si>
  <si>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</si>
  <si>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</si>
  <si>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</si>
  <si>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</si>
  <si>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</si>
  <si>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</si>
  <si>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</si>
  <si>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</si>
  <si>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</si>
  <si>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</si>
  <si>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</si>
  <si>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</si>
  <si>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</si>
  <si>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</si>
  <si>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</si>
  <si>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</si>
  <si>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</si>
  <si>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</si>
  <si>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</si>
  <si>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</si>
  <si>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</si>
  <si>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</si>
  <si>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</si>
  <si>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</si>
  <si>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</si>
  <si>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</si>
  <si>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</si>
  <si>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</si>
  <si>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</si>
  <si>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</si>
  <si>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</si>
  <si>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</si>
  <si>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</si>
  <si>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</si>
  <si>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</si>
  <si>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</si>
  <si>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</si>
  <si>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</si>
  <si>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</si>
  <si>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</si>
  <si>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</si>
  <si>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</si>
  <si>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</si>
  <si>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</si>
  <si>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</si>
  <si>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</si>
  <si>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</si>
  <si>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</si>
  <si>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</si>
  <si>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</si>
  <si>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</si>
  <si>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</si>
  <si>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</si>
  <si>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</si>
  <si>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</si>
  <si>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</si>
  <si>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</si>
  <si>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</si>
  <si>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</si>
  <si>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</si>
  <si>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</si>
  <si>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</si>
  <si>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</si>
  <si>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</si>
  <si>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</si>
  <si>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</si>
  <si>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</si>
  <si>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</si>
  <si>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</si>
  <si>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</si>
  <si>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</si>
  <si>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</si>
  <si>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</si>
  <si>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</si>
  <si>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</si>
  <si>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</si>
  <si>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</si>
  <si>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</si>
  <si>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</si>
  <si>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</si>
  <si>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</si>
  <si>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</si>
  <si>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</si>
  <si>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</si>
  <si>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</si>
  <si>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</si>
  <si>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</si>
  <si>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</si>
  <si>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</si>
  <si>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</si>
  <si>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</si>
  <si>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</si>
  <si>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</si>
  <si>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</si>
  <si>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</si>
  <si>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</si>
  <si>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</si>
  <si>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</si>
  <si>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</si>
  <si>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</si>
  <si>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</si>
  <si>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</si>
  <si>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</si>
  <si>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</si>
  <si>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</si>
  <si>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</si>
  <si>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</si>
  <si>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</si>
  <si>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</si>
  <si>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</si>
  <si>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</si>
  <si>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</si>
  <si>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</si>
  <si>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</si>
  <si>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</si>
  <si>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</si>
  <si>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</si>
  <si>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</si>
  <si>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</si>
  <si>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</si>
  <si>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</si>
  <si>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</si>
  <si>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</si>
  <si>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</si>
  <si>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</si>
  <si>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</si>
  <si>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</si>
  <si>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</si>
  <si>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</si>
  <si>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</si>
  <si>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</si>
  <si>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</si>
  <si>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</si>
  <si>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</si>
  <si>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</si>
  <si>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</si>
  <si>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</si>
  <si>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</si>
  <si>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</si>
  <si>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</si>
  <si>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</si>
  <si>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</si>
  <si>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</si>
  <si>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</si>
  <si>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</si>
  <si>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</si>
  <si>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</si>
  <si>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</si>
  <si>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</si>
  <si>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</si>
  <si>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</si>
  <si>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</si>
  <si>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</si>
  <si>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</si>
  <si>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</si>
  <si>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</si>
  <si>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</si>
  <si>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</si>
  <si>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</si>
  <si>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</si>
  <si>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</si>
  <si>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</si>
  <si>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</si>
  <si>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</si>
  <si>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</si>
  <si>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</si>
  <si>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</si>
  <si>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</si>
  <si>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</si>
  <si>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</si>
  <si>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</si>
  <si>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</si>
  <si>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</si>
  <si>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</si>
  <si>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</si>
  <si>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</si>
  <si>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</si>
  <si>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</si>
  <si>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</si>
  <si>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</si>
  <si>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</si>
  <si>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</si>
  <si>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</si>
  <si>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</si>
  <si>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</si>
  <si>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</si>
  <si>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</si>
  <si>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</si>
  <si>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</si>
  <si>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</si>
  <si>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</si>
  <si>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</si>
  <si>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</si>
  <si>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</si>
  <si>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</si>
  <si>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</si>
  <si>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</si>
  <si>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</si>
  <si>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</si>
  <si>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</si>
  <si>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</si>
  <si>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</si>
  <si>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</si>
  <si>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</si>
  <si>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</si>
  <si>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</si>
  <si>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</si>
  <si>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</si>
  <si>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</si>
  <si>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</si>
  <si>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</si>
  <si>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</si>
  <si>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</si>
  <si>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</si>
  <si>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</si>
  <si>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</si>
  <si>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</si>
  <si>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</si>
  <si>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</si>
  <si>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</si>
  <si>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</si>
  <si>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</si>
  <si>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</si>
  <si>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</si>
  <si>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</si>
  <si>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</si>
  <si>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</si>
  <si>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</si>
  <si>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</si>
  <si>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</si>
  <si>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</si>
  <si>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</si>
  <si>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</si>
  <si>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</si>
  <si>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</si>
  <si>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</si>
  <si>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</si>
  <si>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</si>
  <si>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</si>
  <si>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</si>
  <si>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</si>
  <si>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</si>
  <si>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</si>
  <si>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</si>
  <si>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</si>
  <si>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</si>
  <si>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</si>
  <si>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</si>
  <si>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</si>
  <si>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</si>
  <si>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</si>
  <si>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</si>
  <si>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</si>
  <si>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</si>
  <si>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</si>
  <si>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</si>
  <si>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</si>
  <si>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</si>
  <si>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</si>
  <si>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</si>
  <si>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</si>
  <si>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</si>
  <si>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</si>
  <si>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</si>
  <si>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</si>
  <si>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</si>
  <si>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</si>
  <si>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</si>
  <si>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</si>
  <si>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</si>
  <si>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</si>
  <si>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</si>
  <si>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</si>
  <si>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</si>
  <si>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</si>
  <si>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</si>
  <si>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</si>
  <si>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</si>
  <si>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</si>
  <si>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</si>
  <si>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</si>
  <si>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</si>
  <si>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</si>
  <si>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</si>
  <si>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</si>
  <si>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</si>
  <si>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</si>
  <si>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</si>
  <si>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</si>
  <si>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</si>
  <si>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</si>
  <si>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</si>
  <si>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</si>
  <si>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</si>
  <si>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</si>
  <si>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</si>
  <si>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</si>
  <si>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</si>
  <si>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</si>
  <si>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</si>
  <si>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</si>
  <si>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</si>
  <si>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</si>
  <si>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</si>
  <si>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</si>
  <si>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</si>
  <si>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</si>
  <si>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</si>
  <si>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</si>
  <si>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</si>
  <si>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</si>
  <si>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</si>
  <si>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</si>
  <si>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</si>
  <si>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</si>
  <si>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</si>
  <si>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</si>
  <si>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</si>
  <si>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</si>
  <si>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</si>
  <si>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</si>
  <si>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</si>
  <si>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</si>
  <si>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</si>
  <si>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</si>
  <si>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</si>
  <si>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</si>
  <si>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</si>
  <si>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</si>
  <si>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</si>
  <si>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</si>
  <si>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</si>
  <si>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</si>
  <si>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</si>
  <si>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</si>
  <si>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</si>
  <si>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</si>
  <si>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</si>
  <si>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</si>
  <si>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</si>
  <si>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</si>
  <si>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</si>
  <si>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</si>
  <si>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</si>
  <si>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</si>
  <si>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</si>
  <si>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</si>
  <si>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</si>
  <si>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</si>
  <si>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</si>
  <si>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</si>
  <si>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</si>
  <si>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</si>
  <si>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</si>
  <si>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</si>
  <si>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</si>
  <si>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</si>
  <si>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</si>
  <si>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</si>
  <si>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</si>
  <si>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</si>
  <si>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</si>
  <si>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</si>
  <si>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</si>
  <si>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</si>
  <si>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</si>
  <si>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</si>
  <si>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</si>
  <si>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</si>
  <si>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</si>
  <si>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</si>
  <si>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</si>
  <si>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</si>
  <si>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</si>
  <si>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</si>
  <si>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</si>
  <si>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</si>
  <si>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</si>
  <si>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</si>
  <si>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</si>
  <si>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</si>
  <si>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</si>
  <si>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</si>
  <si>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</si>
  <si>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</si>
  <si>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</si>
  <si>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</si>
  <si>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</si>
  <si>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</si>
  <si>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</si>
  <si>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</si>
  <si>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</si>
  <si>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</si>
  <si>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</si>
  <si>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</si>
  <si>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</si>
  <si>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</si>
  <si>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</si>
  <si>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</si>
  <si>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</si>
  <si>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</si>
  <si>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</si>
  <si>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</si>
  <si>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</si>
  <si>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</si>
  <si>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</si>
  <si>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</si>
  <si>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</si>
  <si>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</si>
  <si>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</si>
  <si>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</si>
  <si>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</si>
  <si>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</si>
  <si>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</si>
  <si>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</si>
  <si>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</si>
  <si>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</si>
  <si>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</si>
  <si>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</si>
  <si>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</si>
  <si>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</si>
  <si>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</si>
  <si>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</si>
  <si>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</si>
  <si>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</si>
  <si>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</si>
  <si>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</si>
  <si>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</si>
  <si>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</si>
  <si>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</si>
  <si>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</si>
  <si>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</si>
  <si>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</si>
  <si>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</si>
  <si>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</si>
  <si>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</si>
  <si>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</si>
  <si>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</si>
  <si>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</si>
  <si>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</si>
  <si>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</si>
  <si>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</si>
  <si>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</si>
  <si>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</si>
  <si>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</si>
  <si>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</si>
  <si>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</si>
  <si>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</si>
  <si>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</si>
  <si>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</si>
  <si>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</si>
  <si>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</si>
  <si>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</si>
  <si>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</si>
  <si>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</si>
  <si>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</si>
  <si>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</si>
  <si>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</si>
  <si>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</si>
  <si>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</si>
  <si>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</si>
  <si>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</si>
  <si>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</si>
  <si>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</si>
  <si>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</si>
  <si>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</si>
  <si>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</si>
  <si>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</si>
  <si>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</si>
  <si>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</si>
  <si>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</si>
  <si>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</si>
  <si>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</si>
  <si>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</si>
  <si>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</si>
  <si>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</si>
  <si>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</si>
  <si>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</si>
  <si>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</si>
  <si>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</si>
  <si>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</si>
  <si>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</si>
  <si>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</si>
  <si>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</si>
  <si>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</si>
  <si>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</si>
  <si>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</si>
  <si>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</si>
  <si>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</si>
  <si>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</si>
  <si>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</si>
  <si>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</si>
  <si>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</si>
  <si>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</si>
  <si>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</si>
  <si>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</si>
  <si>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</si>
  <si>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</si>
  <si>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</si>
  <si>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</si>
  <si>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</si>
  <si>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</si>
  <si>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</si>
  <si>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</si>
  <si>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</si>
  <si>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</si>
  <si>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</si>
  <si>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</si>
  <si>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</si>
  <si>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</si>
  <si>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</si>
  <si>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</si>
  <si>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</si>
  <si>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</si>
  <si>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</si>
  <si>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</si>
  <si>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</si>
  <si>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</si>
  <si>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</si>
  <si>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</si>
  <si>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</si>
  <si>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</si>
  <si>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</si>
  <si>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</si>
  <si>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</si>
  <si>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</si>
  <si>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</si>
  <si>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</si>
  <si>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</si>
  <si>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</si>
  <si>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</si>
  <si>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</si>
  <si>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</si>
  <si>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</si>
  <si>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</si>
  <si>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</si>
  <si>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</si>
  <si>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</si>
  <si>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</si>
  <si>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</si>
  <si>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</si>
  <si>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</si>
  <si>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</si>
  <si>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</si>
  <si>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</si>
  <si>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</si>
  <si>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</si>
  <si>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</si>
  <si>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</si>
  <si>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</si>
  <si>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</si>
  <si>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</si>
  <si>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</si>
  <si>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</si>
  <si>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</si>
  <si>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</si>
  <si>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</si>
  <si>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</si>
  <si>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</si>
  <si>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</si>
  <si>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</si>
  <si>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</si>
  <si>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</si>
  <si>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</si>
  <si>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</si>
  <si>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</si>
  <si>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</si>
  <si>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</si>
  <si>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</si>
  <si>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</si>
  <si>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</si>
  <si>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</si>
  <si>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</si>
  <si>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</si>
  <si>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</si>
  <si>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</si>
  <si>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</si>
  <si>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</si>
  <si>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</si>
  <si>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</si>
  <si>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</si>
  <si>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</si>
  <si>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</si>
  <si>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</si>
  <si>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</si>
  <si>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</si>
  <si>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</si>
  <si>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</si>
  <si>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</si>
  <si>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</si>
  <si>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</si>
  <si>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</si>
  <si>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</si>
  <si>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</si>
  <si>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</si>
  <si>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</si>
  <si>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</si>
  <si>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</si>
  <si>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</si>
  <si>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</si>
  <si>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</si>
  <si>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</si>
  <si>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</si>
  <si>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</si>
  <si>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</si>
  <si>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</si>
  <si>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</si>
  <si>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</si>
  <si>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</si>
  <si>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</si>
  <si>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</si>
  <si>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</si>
  <si>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</si>
  <si>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</si>
  <si>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</si>
  <si>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</si>
  <si>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</si>
  <si>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</si>
  <si>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</si>
  <si>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</si>
  <si>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</si>
  <si>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</si>
  <si>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</si>
  <si>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</si>
  <si>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</si>
  <si>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</si>
  <si>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</si>
  <si>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</si>
  <si>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</si>
  <si>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</si>
  <si>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</si>
  <si>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</si>
  <si>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</si>
  <si>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</si>
  <si>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</si>
  <si>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</si>
  <si>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</si>
  <si>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</si>
  <si>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</si>
  <si>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</si>
  <si>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</si>
  <si>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</si>
  <si>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</si>
  <si>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</si>
  <si>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</si>
  <si>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</si>
  <si>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</si>
  <si>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</si>
  <si>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</si>
  <si>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</si>
  <si>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</si>
  <si>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</si>
  <si>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</si>
  <si>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</si>
  <si>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</si>
  <si>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</si>
  <si>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</si>
  <si>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</si>
  <si>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</si>
  <si>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</si>
  <si>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</si>
  <si>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</si>
  <si>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</si>
  <si>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</si>
  <si>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</si>
  <si>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</si>
  <si>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</si>
  <si>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</si>
  <si>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</si>
  <si>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</si>
  <si>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</si>
  <si>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</si>
  <si>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</si>
  <si>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</si>
  <si>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</si>
  <si>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</si>
  <si>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</si>
  <si>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</si>
  <si>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</si>
  <si>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</si>
  <si>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</si>
  <si>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</si>
  <si>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</si>
  <si>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</si>
  <si>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</si>
  <si>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</si>
  <si>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</si>
  <si>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</si>
  <si>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</si>
  <si>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</si>
  <si>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</si>
  <si>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</si>
  <si>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</si>
  <si>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</si>
  <si>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</si>
  <si>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</si>
  <si>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</si>
  <si>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</si>
  <si>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</si>
  <si>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</si>
  <si>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</si>
  <si>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</si>
  <si>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</si>
  <si>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</si>
  <si>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</si>
  <si>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</si>
  <si>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</si>
  <si>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</si>
  <si>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</si>
  <si>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</si>
  <si>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</si>
  <si>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</si>
  <si>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</si>
  <si>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</si>
  <si>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</si>
  <si>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</si>
  <si>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</si>
  <si>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</si>
  <si>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</si>
  <si>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</si>
  <si>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</si>
  <si>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</si>
  <si>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</si>
  <si>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</si>
  <si>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</si>
  <si>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</si>
  <si>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</si>
  <si>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</si>
  <si>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</si>
  <si>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</si>
  <si>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</si>
  <si>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</si>
  <si>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</si>
  <si>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</si>
  <si>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</si>
  <si>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</si>
  <si>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</si>
  <si>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</si>
  <si>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</si>
  <si>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</si>
  <si>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</si>
  <si>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</si>
  <si>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</si>
  <si>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</si>
  <si>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</si>
  <si>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</si>
  <si>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</si>
  <si>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</si>
  <si>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</si>
  <si>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</si>
  <si>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</si>
  <si>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</si>
  <si>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</si>
  <si>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</si>
  <si>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</si>
  <si>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</si>
  <si>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</si>
  <si>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</si>
  <si>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</si>
  <si>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</si>
  <si>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</si>
  <si>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</si>
  <si>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</si>
  <si>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</si>
  <si>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</si>
  <si>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</si>
  <si>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</si>
  <si>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</si>
  <si>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</si>
  <si>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</si>
  <si>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</si>
  <si>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</si>
  <si>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</si>
  <si>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</si>
  <si>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</si>
  <si>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</si>
  <si>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</si>
  <si>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</si>
  <si>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</si>
  <si>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</si>
  <si>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</si>
  <si>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</si>
  <si>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</si>
  <si>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</si>
  <si>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</si>
  <si>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</si>
  <si>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</si>
  <si>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</si>
  <si>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</si>
  <si>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</si>
  <si>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</si>
  <si>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</si>
  <si>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</si>
  <si>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</si>
  <si>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</si>
  <si>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</si>
  <si>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</si>
  <si>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</si>
  <si>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</si>
  <si>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</si>
  <si>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</si>
  <si>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</si>
  <si>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</si>
  <si>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</si>
  <si>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</si>
  <si>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</si>
  <si>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</si>
  <si>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</si>
  <si>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</si>
  <si>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</si>
  <si>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</si>
  <si>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</si>
  <si>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</si>
  <si>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</si>
  <si>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</si>
  <si>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</si>
  <si>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</si>
  <si>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</si>
  <si>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</si>
  <si>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</si>
  <si>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</si>
  <si>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</si>
  <si>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</si>
  <si>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</si>
  <si>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</si>
  <si>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</si>
  <si>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</si>
  <si>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</si>
  <si>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</si>
  <si>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</si>
  <si>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</si>
  <si>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</si>
  <si>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</si>
  <si>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</si>
  <si>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</si>
  <si>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</si>
  <si>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</si>
  <si>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</si>
  <si>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</si>
  <si>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</si>
  <si>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</si>
  <si>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</si>
  <si>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</si>
  <si>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</si>
  <si>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</si>
  <si>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</si>
  <si>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</si>
  <si>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</si>
  <si>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</si>
  <si>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</si>
  <si>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</si>
  <si>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</si>
  <si>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</si>
  <si>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</si>
  <si>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</si>
  <si>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</si>
  <si>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</si>
  <si>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</si>
  <si>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</si>
  <si>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</si>
  <si>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</si>
  <si>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</si>
  <si>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</si>
  <si>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</si>
  <si>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</si>
  <si>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</si>
  <si>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</si>
  <si>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</si>
  <si>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</si>
  <si>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</si>
  <si>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</si>
  <si>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</si>
  <si>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</si>
  <si>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</si>
  <si>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</si>
  <si>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</si>
  <si>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</si>
  <si>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</si>
  <si>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</si>
  <si>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</si>
  <si>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</si>
  <si>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</si>
  <si>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</si>
  <si>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</si>
  <si>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</si>
  <si>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</si>
  <si>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</si>
  <si>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</si>
  <si>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</si>
  <si>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</si>
  <si>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</si>
  <si>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</si>
  <si>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</si>
  <si>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</si>
  <si>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</si>
  <si>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</si>
  <si>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</si>
  <si>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</si>
  <si>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</si>
  <si>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</si>
  <si>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</si>
  <si>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</si>
  <si>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</si>
  <si>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</si>
  <si>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</si>
  <si>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</si>
  <si>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</si>
  <si>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</si>
  <si>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</si>
  <si>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</si>
  <si>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</si>
  <si>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</si>
  <si>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</si>
  <si>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</si>
  <si>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</si>
  <si>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</si>
  <si>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</si>
  <si>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</si>
  <si>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</si>
  <si>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</si>
  <si>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</si>
  <si>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</si>
  <si>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</si>
  <si>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</si>
  <si>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</si>
  <si>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</si>
  <si>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</si>
  <si>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</si>
  <si>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</si>
  <si>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</si>
  <si>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</si>
  <si>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</si>
  <si>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</si>
  <si>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</si>
  <si>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</si>
  <si>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</si>
  <si>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</si>
  <si>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</si>
  <si>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</si>
  <si>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</si>
  <si>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</si>
  <si>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</si>
  <si>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</si>
  <si>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</si>
  <si>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</si>
  <si>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</si>
  <si>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</si>
  <si>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</si>
  <si>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</si>
  <si>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</si>
  <si>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</si>
  <si>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</si>
  <si>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</si>
  <si>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</si>
  <si>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</si>
  <si>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</si>
  <si>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</si>
  <si>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</si>
  <si>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</si>
  <si>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</si>
  <si>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</si>
  <si>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</si>
  <si>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</si>
  <si>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</si>
  <si>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</si>
  <si>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</si>
  <si>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</si>
  <si>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</si>
  <si>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</si>
  <si>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</si>
  <si>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</si>
  <si>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</si>
  <si>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</si>
  <si>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</si>
  <si>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</si>
  <si>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</si>
  <si>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</si>
  <si>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</si>
  <si>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</si>
  <si>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</si>
  <si>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</si>
  <si>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</si>
  <si>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</si>
  <si>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</si>
  <si>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</si>
  <si>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</si>
  <si>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</si>
  <si>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</si>
  <si>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</si>
  <si>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</si>
  <si>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</si>
  <si>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</si>
  <si>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</si>
  <si>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</si>
  <si>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</si>
  <si>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</si>
  <si>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</si>
  <si>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</si>
  <si>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</si>
  <si>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</si>
  <si>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</si>
  <si>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</si>
  <si>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</si>
  <si>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</si>
  <si>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</si>
  <si>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</si>
  <si>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</si>
  <si>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</si>
  <si>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</si>
  <si>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</si>
  <si>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</si>
  <si>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</si>
  <si>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</si>
  <si>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</si>
  <si>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</si>
  <si>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</si>
  <si>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</si>
  <si>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</si>
  <si>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</si>
  <si>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</si>
  <si>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</si>
  <si>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</si>
  <si>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</si>
  <si>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</si>
  <si>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</si>
  <si>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</si>
  <si>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</si>
  <si>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</si>
  <si>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</si>
  <si>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</si>
  <si>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</si>
  <si>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</si>
  <si>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</si>
  <si>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</si>
  <si>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</si>
  <si>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</si>
  <si>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</si>
  <si>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</si>
  <si>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</si>
  <si>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</si>
  <si>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</si>
  <si>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</si>
  <si>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</si>
  <si>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</si>
  <si>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</si>
  <si>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</si>
  <si>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</si>
  <si>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</si>
  <si>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</si>
  <si>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</si>
  <si>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</si>
  <si>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</si>
  <si>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</si>
  <si>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</si>
  <si>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</si>
  <si>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</si>
  <si>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</si>
  <si>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</si>
  <si>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</si>
  <si>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</si>
  <si>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</si>
  <si>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</si>
  <si>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</si>
  <si>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</si>
  <si>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</si>
  <si>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</si>
  <si>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</si>
  <si>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</si>
  <si>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</si>
  <si>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</si>
  <si>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</si>
  <si>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</si>
  <si>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</si>
  <si>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</si>
  <si>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</si>
  <si>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</si>
  <si>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</si>
  <si>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</si>
  <si>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</si>
  <si>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</si>
  <si>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</si>
  <si>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</si>
  <si>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</si>
  <si>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</si>
  <si>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</si>
  <si>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</si>
  <si>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</si>
  <si>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</si>
  <si>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</si>
  <si>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</si>
  <si>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</si>
  <si>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</si>
  <si>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</si>
  <si>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</si>
  <si>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</si>
  <si>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</si>
  <si>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</si>
  <si>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</si>
  <si>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</si>
  <si>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</si>
  <si>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</si>
  <si>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</si>
  <si>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</si>
  <si>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</si>
  <si>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</si>
  <si>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</si>
  <si>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</si>
  <si>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</si>
  <si>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</si>
  <si>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</si>
  <si>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</si>
  <si>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</si>
  <si>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</si>
  <si>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</si>
  <si>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</si>
  <si>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</si>
  <si>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</si>
  <si>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</si>
  <si>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</si>
  <si>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</si>
  <si>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</si>
  <si>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</si>
  <si>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</si>
  <si>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</si>
  <si>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</si>
  <si>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</si>
  <si>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</si>
  <si>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</si>
  <si>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</si>
  <si>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</si>
  <si>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</si>
  <si>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</si>
  <si>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</si>
  <si>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</si>
  <si>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</si>
  <si>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</si>
  <si>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</si>
  <si>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</si>
  <si>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</si>
  <si>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</si>
  <si>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</si>
  <si>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</si>
  <si>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</si>
  <si>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</si>
  <si>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</si>
  <si>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</si>
  <si>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</si>
  <si>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</si>
  <si>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</si>
  <si>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</si>
  <si>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</si>
  <si>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</si>
  <si>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</si>
  <si>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</si>
  <si>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</si>
  <si>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</si>
  <si>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</si>
  <si>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</si>
  <si>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</si>
  <si>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</si>
  <si>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</si>
  <si>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</si>
  <si>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</si>
  <si>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</si>
  <si>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</si>
  <si>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</si>
  <si>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</si>
  <si>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</si>
  <si>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</si>
  <si>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</si>
  <si>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</si>
  <si>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</si>
  <si>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</si>
  <si>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</si>
  <si>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</si>
  <si>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</si>
  <si>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</si>
  <si>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</si>
  <si>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</si>
  <si>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</si>
  <si>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</si>
  <si>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</si>
  <si>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</si>
  <si>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</si>
  <si>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</si>
  <si>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</si>
  <si>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</si>
  <si>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</si>
  <si>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</si>
  <si>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</si>
  <si>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</si>
  <si>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</si>
  <si>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</si>
  <si>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</si>
  <si>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</si>
  <si>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</si>
  <si>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</si>
  <si>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</si>
  <si>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</si>
  <si>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</si>
  <si>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</si>
  <si>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</si>
  <si>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</si>
  <si>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</si>
  <si>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</si>
  <si>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</si>
  <si>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</si>
  <si>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</si>
  <si>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</si>
  <si>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</si>
  <si>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</si>
  <si>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</si>
  <si>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</si>
  <si>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</si>
  <si>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</si>
  <si>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</si>
  <si>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</si>
  <si>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</si>
  <si>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</si>
  <si>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</si>
  <si>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</si>
  <si>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</si>
  <si>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</si>
  <si>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</si>
  <si>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</si>
  <si>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</si>
  <si>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</si>
  <si>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</si>
  <si>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</si>
  <si>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</si>
  <si>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</si>
  <si>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</si>
  <si>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</si>
  <si>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</si>
  <si>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</si>
  <si>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</si>
  <si>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</si>
  <si>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</si>
  <si>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</si>
  <si>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</si>
  <si>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</si>
  <si>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</si>
  <si>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</si>
  <si>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</si>
  <si>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</si>
  <si>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</si>
  <si>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</si>
  <si>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</si>
  <si>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</si>
  <si>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</si>
  <si>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</si>
  <si>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</si>
  <si>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</si>
  <si>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</si>
  <si>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</si>
  <si>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</si>
  <si>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</si>
  <si>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</si>
  <si>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</si>
  <si>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</si>
  <si>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</si>
  <si>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</si>
  <si>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</si>
  <si>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</si>
  <si>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</si>
  <si>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</si>
  <si>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</si>
  <si>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</si>
  <si>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</si>
  <si>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</si>
  <si>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</si>
  <si>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</si>
  <si>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</si>
  <si>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</si>
  <si>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</si>
  <si>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</si>
  <si>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</si>
  <si>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</si>
  <si>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</si>
  <si>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</si>
  <si>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</si>
  <si>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</si>
  <si>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</si>
  <si>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</si>
  <si>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</si>
  <si>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</si>
  <si>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</si>
  <si>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</si>
  <si>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</si>
  <si>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</si>
  <si>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</si>
  <si>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</si>
  <si>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</si>
  <si>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</si>
  <si>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</si>
  <si>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</si>
  <si>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</si>
  <si>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</si>
  <si>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</si>
  <si>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</si>
  <si>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</si>
  <si>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</si>
  <si>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</si>
  <si>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</si>
  <si>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</si>
  <si>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</si>
  <si>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</si>
  <si>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</si>
  <si>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</si>
  <si>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</si>
  <si>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</si>
  <si>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</si>
  <si>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</si>
  <si>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</si>
  <si>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</si>
  <si>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</si>
  <si>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</si>
  <si>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</si>
  <si>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</si>
  <si>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</si>
  <si>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</si>
  <si>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</si>
  <si>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</si>
  <si>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</si>
  <si>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</si>
  <si>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</si>
  <si>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</si>
  <si>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</si>
  <si>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</si>
  <si>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</si>
  <si>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</si>
  <si>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</si>
  <si>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</si>
  <si>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</si>
  <si>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</si>
  <si>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</si>
  <si>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</si>
  <si>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</si>
  <si>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</si>
  <si>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</si>
  <si>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</si>
  <si>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</si>
  <si>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</si>
  <si>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</si>
  <si>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</si>
  <si>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</si>
  <si>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</si>
  <si>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</si>
  <si>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</si>
  <si>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</si>
  <si>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</si>
  <si>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</si>
  <si>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</si>
  <si>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</si>
  <si>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</si>
  <si>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</si>
  <si>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</si>
  <si>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</si>
  <si>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</si>
  <si>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</si>
  <si>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</si>
  <si>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</si>
  <si>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</si>
  <si>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</si>
  <si>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</si>
  <si>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</si>
  <si>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</si>
  <si>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</si>
  <si>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</si>
  <si>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</si>
  <si>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</si>
  <si>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</si>
  <si>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</si>
  <si>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</si>
  <si>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</si>
  <si>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</si>
  <si>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</si>
  <si>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</si>
  <si>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</si>
  <si>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</si>
  <si>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</si>
  <si>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</si>
  <si>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</si>
  <si>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</si>
  <si>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</si>
  <si>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</si>
  <si>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</si>
  <si>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</si>
  <si>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</si>
  <si>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</si>
  <si>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</si>
  <si>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</si>
  <si>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</si>
  <si>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</si>
  <si>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</si>
  <si>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</si>
  <si>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</si>
  <si>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</si>
  <si>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</si>
  <si>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</si>
  <si>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</si>
  <si>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</si>
  <si>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</si>
  <si>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</si>
  <si>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</si>
  <si>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</si>
  <si>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</si>
  <si>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</si>
  <si>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</si>
  <si>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</si>
  <si>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</si>
  <si>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</si>
  <si>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</si>
  <si>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</si>
  <si>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</si>
  <si>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</si>
  <si>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</si>
  <si>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</si>
  <si>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</si>
  <si>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</si>
  <si>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</si>
  <si>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</si>
  <si>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</si>
  <si>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</si>
  <si>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</si>
  <si>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</si>
  <si>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</si>
  <si>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</si>
  <si>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</si>
  <si>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</si>
  <si>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</si>
  <si>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</si>
  <si>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</si>
  <si>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</si>
  <si>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</si>
  <si>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</si>
  <si>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</si>
  <si>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</si>
  <si>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</si>
  <si>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</si>
  <si>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</si>
  <si>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</si>
  <si>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</si>
  <si>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</si>
  <si>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</si>
  <si>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</si>
  <si>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</si>
  <si>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</si>
  <si>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</si>
  <si>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</si>
  <si>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</si>
  <si>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</si>
  <si>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</si>
  <si>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</si>
  <si>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</si>
  <si>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</si>
  <si>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</si>
  <si>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</si>
  <si>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</si>
  <si>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</si>
  <si>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</si>
  <si>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</si>
  <si>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</si>
  <si>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</si>
  <si>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</si>
  <si>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</si>
  <si>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</si>
  <si>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</si>
  <si>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</si>
  <si>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</si>
  <si>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</si>
  <si>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</si>
  <si>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</si>
  <si>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</si>
  <si>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</si>
  <si>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</si>
  <si>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</si>
  <si>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</si>
  <si>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</si>
  <si>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</si>
  <si>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</si>
  <si>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</si>
  <si>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</si>
  <si>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</si>
  <si>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</si>
  <si>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</si>
  <si>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</si>
  <si>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</si>
  <si>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</si>
  <si>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</si>
  <si>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</si>
  <si>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</si>
  <si>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</si>
  <si>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</si>
  <si>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</si>
  <si>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</si>
  <si>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</si>
  <si>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</si>
  <si>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</si>
  <si>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</si>
  <si>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</si>
  <si>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</si>
  <si>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</si>
  <si>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</si>
  <si>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</si>
  <si>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</si>
  <si>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</si>
  <si>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</si>
  <si>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</si>
  <si>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</si>
  <si>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</si>
  <si>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</si>
  <si>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</si>
  <si>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</si>
  <si>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</si>
  <si>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</si>
  <si>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</si>
  <si>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</si>
  <si>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</si>
  <si>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</si>
  <si>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</si>
  <si>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</si>
  <si>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</si>
  <si>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</si>
  <si>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</si>
  <si>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</si>
  <si>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</si>
  <si>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</si>
  <si>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</si>
  <si>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</si>
  <si>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</si>
  <si>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</si>
  <si>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</si>
  <si>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</si>
  <si>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</si>
  <si>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</si>
  <si>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</si>
  <si>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</si>
  <si>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</si>
  <si>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</si>
  <si>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</si>
  <si>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</si>
  <si>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</si>
  <si>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</si>
  <si>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</si>
  <si>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</si>
  <si>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</si>
  <si>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</si>
  <si>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</si>
  <si>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</si>
  <si>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</si>
  <si>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</si>
  <si>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</si>
  <si>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</si>
  <si>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</si>
  <si>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</si>
  <si>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</si>
  <si>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</si>
  <si>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</si>
  <si>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</si>
  <si>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</si>
  <si>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</si>
  <si>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</si>
  <si>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</si>
  <si>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</si>
  <si>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</si>
  <si>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</si>
  <si>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</si>
  <si>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</si>
  <si>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</si>
  <si>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</si>
  <si>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</si>
  <si>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</si>
  <si>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</si>
  <si>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</si>
  <si>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</si>
  <si>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</si>
  <si>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</si>
  <si>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</si>
  <si>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</si>
  <si>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</si>
  <si>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</si>
  <si>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</si>
  <si>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</si>
  <si>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</si>
  <si>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</si>
  <si>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</si>
  <si>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</si>
  <si>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</si>
  <si>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</si>
  <si>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</si>
  <si>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</si>
  <si>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</si>
  <si>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</si>
  <si>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</si>
  <si>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</si>
  <si>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</si>
  <si>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</si>
  <si>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</si>
  <si>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</si>
  <si>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</si>
  <si>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</si>
  <si>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</si>
  <si>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</si>
  <si>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</si>
  <si>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</si>
  <si>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</si>
  <si>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</si>
  <si>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</si>
  <si>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</si>
  <si>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</si>
  <si>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</si>
  <si>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</si>
  <si>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</si>
  <si>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</si>
  <si>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</si>
  <si>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</si>
  <si>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</si>
  <si>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</si>
  <si>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</si>
  <si>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</si>
  <si>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</si>
  <si>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</si>
  <si>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</si>
  <si>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</si>
  <si>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</si>
  <si>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</si>
  <si>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</si>
  <si>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</si>
  <si>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</si>
  <si>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</si>
  <si>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</si>
  <si>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</si>
  <si>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</si>
  <si>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</si>
  <si>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</si>
  <si>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</si>
  <si>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</si>
  <si>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</si>
  <si>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</si>
  <si>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</si>
  <si>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</si>
  <si>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</si>
  <si>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</si>
  <si>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</si>
  <si>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</si>
  <si>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</si>
  <si>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</si>
  <si>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</si>
  <si>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</si>
  <si>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</si>
  <si>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</si>
  <si>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</si>
  <si>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</si>
  <si>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</si>
  <si>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</si>
  <si>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</si>
  <si>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</si>
  <si>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</si>
  <si>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</si>
  <si>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</si>
  <si>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</si>
  <si>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</si>
  <si>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</si>
  <si>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</si>
  <si>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</si>
  <si>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</si>
  <si>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</si>
  <si>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</si>
  <si>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</si>
  <si>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</si>
  <si>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</si>
  <si>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</si>
  <si>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</si>
  <si>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</si>
  <si>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</si>
  <si>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</si>
  <si>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</si>
  <si>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</si>
  <si>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</si>
  <si>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</si>
  <si>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</si>
  <si>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</si>
  <si>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</si>
  <si>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</si>
  <si>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</si>
  <si>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</si>
  <si>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</si>
  <si>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</si>
  <si>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</si>
  <si>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</si>
  <si>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</si>
  <si>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</si>
  <si>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</si>
  <si>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</si>
  <si>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</si>
  <si>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</si>
  <si>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</si>
  <si>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</si>
  <si>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</si>
  <si>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</si>
  <si>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</si>
  <si>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</si>
  <si>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</si>
  <si>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</si>
  <si>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</si>
  <si>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</si>
  <si>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</si>
  <si>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</si>
  <si>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</si>
  <si>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</si>
  <si>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</si>
  <si>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</si>
  <si>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</si>
  <si>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</si>
  <si>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</si>
  <si>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</si>
  <si>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</si>
  <si>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</si>
  <si>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</si>
  <si>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</si>
  <si>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</si>
  <si>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</si>
  <si>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</si>
  <si>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</si>
  <si>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</si>
  <si>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</si>
  <si>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</si>
  <si>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</si>
  <si>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</si>
  <si>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</si>
  <si>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</si>
  <si>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</si>
  <si>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</si>
  <si>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</si>
  <si>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</si>
  <si>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</si>
  <si>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</si>
  <si>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</si>
  <si>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</si>
  <si>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</si>
  <si>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</si>
  <si>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</si>
  <si>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</si>
  <si>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</si>
  <si>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</si>
  <si>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</si>
  <si>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</si>
  <si>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</si>
  <si>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</si>
  <si>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</si>
  <si>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</si>
  <si>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</si>
  <si>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</si>
  <si>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</si>
  <si>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</si>
  <si>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</si>
  <si>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</si>
  <si>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</si>
  <si>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</si>
  <si>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</si>
  <si>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</si>
  <si>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</si>
  <si>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</si>
  <si>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</si>
  <si>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</si>
  <si>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</si>
  <si>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</si>
  <si>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</si>
  <si>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</si>
  <si>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</si>
  <si>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</si>
  <si>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</si>
  <si>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</si>
  <si>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</si>
  <si>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</si>
  <si>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</si>
  <si>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</si>
  <si>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</si>
  <si>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</si>
  <si>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</si>
  <si>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</si>
  <si>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</si>
  <si>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</si>
  <si>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</si>
  <si>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</si>
  <si>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</si>
  <si>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</si>
  <si>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</si>
  <si>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</si>
  <si>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</si>
  <si>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</si>
  <si>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</si>
  <si>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</si>
  <si>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</si>
  <si>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</si>
  <si>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</si>
  <si>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</si>
  <si>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</si>
  <si>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</si>
  <si>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</si>
  <si>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</si>
  <si>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</si>
  <si>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</si>
  <si>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</si>
  <si>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</si>
  <si>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</si>
  <si>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</si>
  <si>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</si>
  <si>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</si>
  <si>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</si>
  <si>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</si>
  <si>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</si>
  <si>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</si>
  <si>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</si>
  <si>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</si>
  <si>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</si>
  <si>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</si>
  <si>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</si>
  <si>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</si>
  <si>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</si>
  <si>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</si>
  <si>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</si>
  <si>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</si>
  <si>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</si>
  <si>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</si>
  <si>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</si>
  <si>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</si>
  <si>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</si>
  <si>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</si>
  <si>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</si>
  <si>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</si>
  <si>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</si>
  <si>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</si>
  <si>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</si>
  <si>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</si>
  <si>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</si>
  <si>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</si>
  <si>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</si>
  <si>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</si>
  <si>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</si>
  <si>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</si>
  <si>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</si>
  <si>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</si>
  <si>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</si>
  <si>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</si>
  <si>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</si>
  <si>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</si>
  <si>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</si>
  <si>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</si>
  <si>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</si>
  <si>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</si>
  <si>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</si>
  <si>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</si>
  <si>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</si>
  <si>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</si>
  <si>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</si>
  <si>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</si>
  <si>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</si>
  <si>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</si>
  <si>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</si>
  <si>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</si>
  <si>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</si>
  <si>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</si>
  <si>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</si>
  <si>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</si>
  <si>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</si>
  <si>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</si>
  <si>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</si>
  <si>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</si>
  <si>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</si>
  <si>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</si>
  <si>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</si>
  <si>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</si>
  <si>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</si>
  <si>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</si>
  <si>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</si>
  <si>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</si>
  <si>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</si>
  <si>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</si>
  <si>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</si>
  <si>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</si>
  <si>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</si>
  <si>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</si>
  <si>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</si>
  <si>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</si>
  <si>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</si>
  <si>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</si>
  <si>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</si>
  <si>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</si>
  <si>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</si>
  <si>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</si>
  <si>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</si>
  <si>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</si>
  <si>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</si>
  <si>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</si>
  <si>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</si>
  <si>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</si>
  <si>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</si>
  <si>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</si>
  <si>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</si>
  <si>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</si>
  <si>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</si>
  <si>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</si>
  <si>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</si>
  <si>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</si>
  <si>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</si>
  <si>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</si>
  <si>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</si>
  <si>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</si>
  <si>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</si>
  <si>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</si>
  <si>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</si>
  <si>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</si>
  <si>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</si>
  <si>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</si>
  <si>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</si>
  <si>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</si>
  <si>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</si>
  <si>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</si>
  <si>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</si>
  <si>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</si>
  <si>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</si>
  <si>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</si>
  <si>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</si>
  <si>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</si>
  <si>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</si>
  <si>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</si>
  <si>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</si>
  <si>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</si>
  <si>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</si>
  <si>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</si>
  <si>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</si>
  <si>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</si>
  <si>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</si>
  <si>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</si>
  <si>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</si>
  <si>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</si>
  <si>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</si>
  <si>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</si>
  <si>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</si>
  <si>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</si>
  <si>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</si>
  <si>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</si>
  <si>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</si>
  <si>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</si>
  <si>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</si>
  <si>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</si>
  <si>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</si>
  <si>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</si>
  <si>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</si>
  <si>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</si>
  <si>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</si>
  <si>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</si>
  <si>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</si>
  <si>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</si>
  <si>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</si>
  <si>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</si>
  <si>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</si>
  <si>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</si>
  <si>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</si>
  <si>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</si>
  <si>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</si>
  <si>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</si>
  <si>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</si>
  <si>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</si>
  <si>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</si>
  <si>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</si>
  <si>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</si>
  <si>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</si>
  <si>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</si>
  <si>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</si>
  <si>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</si>
  <si>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</si>
  <si>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</si>
  <si>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</si>
  <si>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</si>
  <si>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</si>
  <si>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</si>
  <si>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</si>
  <si>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</si>
  <si>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</si>
  <si>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</si>
  <si>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</si>
  <si>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</si>
  <si>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</si>
  <si>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</si>
  <si>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</si>
  <si>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</si>
  <si>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</si>
  <si>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</si>
  <si>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</si>
  <si>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</si>
  <si>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</si>
  <si>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</si>
  <si>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</si>
  <si>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</si>
  <si>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</si>
  <si>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</si>
  <si>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</si>
  <si>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</si>
  <si>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</si>
  <si>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</si>
  <si>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</si>
  <si>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</si>
  <si>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</si>
  <si>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</si>
  <si>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</si>
  <si>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</si>
  <si>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</si>
  <si>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</si>
  <si>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</si>
  <si>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</si>
  <si>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</si>
  <si>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</si>
  <si>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</si>
  <si>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</si>
  <si>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</si>
  <si>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</si>
  <si>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</si>
  <si>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</si>
  <si>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</si>
  <si>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</si>
  <si>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</si>
  <si>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</si>
  <si>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</si>
  <si>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</si>
  <si>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</si>
  <si>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</si>
  <si>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</si>
  <si>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</si>
  <si>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</si>
  <si>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</si>
  <si>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</si>
  <si>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</si>
  <si>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</si>
  <si>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</si>
  <si>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</si>
  <si>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</si>
  <si>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</si>
  <si>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</si>
  <si>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</si>
  <si>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</si>
  <si>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</si>
  <si>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</si>
  <si>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</si>
  <si>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</si>
  <si>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</si>
  <si>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</si>
  <si>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</si>
  <si>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</si>
  <si>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</si>
  <si>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</si>
  <si>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</si>
  <si>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</si>
  <si>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</si>
  <si>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</si>
  <si>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</si>
  <si>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</si>
  <si>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</si>
  <si>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</si>
  <si>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</si>
  <si>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</si>
  <si>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</si>
  <si>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</si>
  <si>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</si>
  <si>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</si>
  <si>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</si>
  <si>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</si>
  <si>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</si>
  <si>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</si>
  <si>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</si>
  <si>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</si>
  <si>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</si>
  <si>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</si>
  <si>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</si>
  <si>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</si>
  <si>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</si>
  <si>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</si>
  <si>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</si>
  <si>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</si>
  <si>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</si>
  <si>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</si>
  <si>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</si>
  <si>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</si>
  <si>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</si>
  <si>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</si>
  <si>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</si>
  <si>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</si>
  <si>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</si>
  <si>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</si>
  <si>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</si>
  <si>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</si>
  <si>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</si>
  <si>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</si>
  <si>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</si>
  <si>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</si>
  <si>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</si>
  <si>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</si>
  <si>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</si>
  <si>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</si>
  <si>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</si>
  <si>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</si>
  <si>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</si>
  <si>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</si>
  <si>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</si>
  <si>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</si>
  <si>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</si>
  <si>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</si>
  <si>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</si>
  <si>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</si>
  <si>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</si>
  <si>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</si>
  <si>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</si>
  <si>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</si>
  <si>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</si>
  <si>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</si>
  <si>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</si>
  <si>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</si>
  <si>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</si>
  <si>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</si>
  <si>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</si>
  <si>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</si>
  <si>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</si>
  <si>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</si>
  <si>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</si>
  <si>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</si>
  <si>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</si>
  <si>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</si>
  <si>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</si>
  <si>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</si>
  <si>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</si>
  <si>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</si>
  <si>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</si>
  <si>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</si>
  <si>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</si>
  <si>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</si>
  <si>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</si>
  <si>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</si>
  <si>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</si>
  <si>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</si>
  <si>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</si>
  <si>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</si>
  <si>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</si>
  <si>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</si>
  <si>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</si>
  <si>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</si>
  <si>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</si>
  <si>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</si>
  <si>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</si>
  <si>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</si>
  <si>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</si>
  <si>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</si>
  <si>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</si>
  <si>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</si>
  <si>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</si>
  <si>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</si>
  <si>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</si>
  <si>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</si>
  <si>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</si>
  <si>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</si>
  <si>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</si>
  <si>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</si>
  <si>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</si>
  <si>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</si>
  <si>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</si>
  <si>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</si>
  <si>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</si>
  <si>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</si>
  <si>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</si>
  <si>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</si>
  <si>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</si>
  <si>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</si>
  <si>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</si>
  <si>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</si>
  <si>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</si>
  <si>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</si>
  <si>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</si>
  <si>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</si>
  <si>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</si>
  <si>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</si>
  <si>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</si>
  <si>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</si>
  <si>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</si>
  <si>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</si>
  <si>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</si>
  <si>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</si>
  <si>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</si>
  <si>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</si>
  <si>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</si>
  <si>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</si>
  <si>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</si>
  <si>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</si>
  <si>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</si>
  <si>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</si>
  <si>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</si>
  <si>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</si>
  <si>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</si>
  <si>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</si>
  <si>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</si>
  <si>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</si>
  <si>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</si>
  <si>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</si>
  <si>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</si>
  <si>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</si>
  <si>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</si>
  <si>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</si>
  <si>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</si>
  <si>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</si>
  <si>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</si>
  <si>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</si>
  <si>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</si>
  <si>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</si>
  <si>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</si>
  <si>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</si>
  <si>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</si>
  <si>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</si>
  <si>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</si>
  <si>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</si>
  <si>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</si>
  <si>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</si>
  <si>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</si>
  <si>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</si>
  <si>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</si>
  <si>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</si>
  <si>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</si>
  <si>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</si>
  <si>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</si>
  <si>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</si>
  <si>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</si>
  <si>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</si>
  <si>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</si>
  <si>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</si>
  <si>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</si>
  <si>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</si>
  <si>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</si>
  <si>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</si>
  <si>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</si>
  <si>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</si>
  <si>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</si>
  <si>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</si>
  <si>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</si>
  <si>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</si>
  <si>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</si>
  <si>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</si>
  <si>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</si>
  <si>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</si>
  <si>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</si>
  <si>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</si>
  <si>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</si>
  <si>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</si>
  <si>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</si>
  <si>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</si>
  <si>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</si>
  <si>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</si>
  <si>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</si>
  <si>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</si>
  <si>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</si>
  <si>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</si>
  <si>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</si>
  <si>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</si>
  <si>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</si>
  <si>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</si>
  <si>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</si>
  <si>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</si>
  <si>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</si>
  <si>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</si>
  <si>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</si>
  <si>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</si>
  <si>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</si>
  <si>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</si>
  <si>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</si>
  <si>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</si>
  <si>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</si>
  <si>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</si>
  <si>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</si>
  <si>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</si>
  <si>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</si>
  <si>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</si>
  <si>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</si>
  <si>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</si>
  <si>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</si>
  <si>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</si>
  <si>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</si>
  <si>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</si>
  <si>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</si>
  <si>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</si>
  <si>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</si>
  <si>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</si>
  <si>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</si>
  <si>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</si>
  <si>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</si>
  <si>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</si>
  <si>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</si>
  <si>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</si>
  <si>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</si>
  <si>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</si>
  <si>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</si>
  <si>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</si>
  <si>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</si>
  <si>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</si>
  <si>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</si>
  <si>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</si>
  <si>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</si>
  <si>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</si>
  <si>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</si>
  <si>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</si>
  <si>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</si>
  <si>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</si>
  <si>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</si>
  <si>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</si>
  <si>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</si>
  <si>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</si>
  <si>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</si>
  <si>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</si>
  <si>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</si>
  <si>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</si>
  <si>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</si>
  <si>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</si>
  <si>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</si>
  <si>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</si>
  <si>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</si>
  <si>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</si>
  <si>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</si>
  <si>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</si>
  <si>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</si>
  <si>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</si>
  <si>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</si>
  <si>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</si>
  <si>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</si>
  <si>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</si>
  <si>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</si>
  <si>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</si>
  <si>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</si>
  <si>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</si>
  <si>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</si>
  <si>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</si>
  <si>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</si>
  <si>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</si>
  <si>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</si>
  <si>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</si>
  <si>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</si>
  <si>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</si>
  <si>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</si>
  <si>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</si>
  <si>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</si>
  <si>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</si>
  <si>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</si>
  <si>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</si>
  <si>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</si>
  <si>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</si>
  <si>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</si>
  <si>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</si>
  <si>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</si>
  <si>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</si>
  <si>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</si>
  <si>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</si>
  <si>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</si>
  <si>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</si>
  <si>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</si>
  <si>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</si>
  <si>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</si>
  <si>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</si>
  <si>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</si>
  <si>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</si>
  <si>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</si>
  <si>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</si>
  <si>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</si>
  <si>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</si>
  <si>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</si>
  <si>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</si>
  <si>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</si>
  <si>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</si>
  <si>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</si>
  <si>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</si>
  <si>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</si>
  <si>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</si>
  <si>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</si>
  <si>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</si>
  <si>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</si>
  <si>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</si>
  <si>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</si>
  <si>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</si>
  <si>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</si>
  <si>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</si>
  <si>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</si>
  <si>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</si>
  <si>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</si>
  <si>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</si>
  <si>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</si>
  <si>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</si>
  <si>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</si>
  <si>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</si>
  <si>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</si>
  <si>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</si>
  <si>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</si>
  <si>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</si>
  <si>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</si>
  <si>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</si>
  <si>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</si>
  <si>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</si>
  <si>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</si>
  <si>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</si>
  <si>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</si>
  <si>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</si>
  <si>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</si>
  <si>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</si>
  <si>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</si>
  <si>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</si>
  <si>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</si>
  <si>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</si>
  <si>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</si>
  <si>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</si>
  <si>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</si>
  <si>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</si>
  <si>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</si>
  <si>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</si>
  <si>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</si>
  <si>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</si>
  <si>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</si>
  <si>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</si>
  <si>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</si>
  <si>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</si>
  <si>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</si>
  <si>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</si>
  <si>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</si>
  <si>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</si>
  <si>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</si>
  <si>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</si>
  <si>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</si>
  <si>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</si>
  <si>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</si>
  <si>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</si>
  <si>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</si>
  <si>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</si>
  <si>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</si>
  <si>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</si>
  <si>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</si>
  <si>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</si>
  <si>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</si>
  <si>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</si>
  <si>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</si>
  <si>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</si>
  <si>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</si>
  <si>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</si>
  <si>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</si>
  <si>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</si>
  <si>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</si>
  <si>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</si>
  <si>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</si>
  <si>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</si>
  <si>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</si>
  <si>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</si>
  <si>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</si>
  <si>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</si>
  <si>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</si>
  <si>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</si>
  <si>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</si>
  <si>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</si>
  <si>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</si>
  <si>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</si>
  <si>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</si>
  <si>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</si>
  <si>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</si>
  <si>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</si>
  <si>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</si>
  <si>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</si>
  <si>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</si>
  <si>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</si>
  <si>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</si>
  <si>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</si>
  <si>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</si>
  <si>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</si>
  <si>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</si>
  <si>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</si>
  <si>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</si>
  <si>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</si>
  <si>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</si>
  <si>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</si>
  <si>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</si>
  <si>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</si>
  <si>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</si>
  <si>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</si>
  <si>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</si>
  <si>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</si>
  <si>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</si>
  <si>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</si>
  <si>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</si>
  <si>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</si>
  <si>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</si>
  <si>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</si>
  <si>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</si>
  <si>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</si>
  <si>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</si>
  <si>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</si>
  <si>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</si>
  <si>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</si>
  <si>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</si>
  <si>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</si>
  <si>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</si>
  <si>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</si>
  <si>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</si>
  <si>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</si>
  <si>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</si>
  <si>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</si>
  <si>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</si>
  <si>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</si>
  <si>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</si>
  <si>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</si>
  <si>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</si>
  <si>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</si>
  <si>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</si>
  <si>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</si>
  <si>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</si>
  <si>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</si>
  <si>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</si>
  <si>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</si>
  <si>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</si>
  <si>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</si>
  <si>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</si>
  <si>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</si>
  <si>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</si>
  <si>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</si>
  <si>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</si>
  <si>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</si>
  <si>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</si>
  <si>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</si>
  <si>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</si>
  <si>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</si>
  <si>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</si>
  <si>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</si>
  <si>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</si>
  <si>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</si>
  <si>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</si>
  <si>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</si>
  <si>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</si>
  <si>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</si>
  <si>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</si>
  <si>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</si>
  <si>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</si>
  <si>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</si>
  <si>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</si>
  <si>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</si>
  <si>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</si>
  <si>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</si>
  <si>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</si>
  <si>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</si>
  <si>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</si>
  <si>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</si>
  <si>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</si>
  <si>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</si>
  <si>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</si>
  <si>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</si>
  <si>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</si>
  <si>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</si>
  <si>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</si>
  <si>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</si>
  <si>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</si>
  <si>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</si>
  <si>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</si>
  <si>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</si>
  <si>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</si>
  <si>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</si>
  <si>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</si>
  <si>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</si>
  <si>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</si>
  <si>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</si>
  <si>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</si>
  <si>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</si>
  <si>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</si>
  <si>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</si>
  <si>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</si>
  <si>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</si>
  <si>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</si>
  <si>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</si>
  <si>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</si>
  <si>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</si>
  <si>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</si>
  <si>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</si>
  <si>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</si>
  <si>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</si>
  <si>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</si>
  <si>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</si>
  <si>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</si>
  <si>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</si>
  <si>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</si>
  <si>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</si>
  <si>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</si>
  <si>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</si>
  <si>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</si>
  <si>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</si>
  <si>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</si>
  <si>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</si>
  <si>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</si>
  <si>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</si>
  <si>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</si>
  <si>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</si>
  <si>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</si>
  <si>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</si>
  <si>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</si>
  <si>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</si>
  <si>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</si>
  <si>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</si>
  <si>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</si>
  <si>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</si>
  <si>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</si>
  <si>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</si>
  <si>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</si>
  <si>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</si>
  <si>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</si>
  <si>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</si>
  <si>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</si>
  <si>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</si>
  <si>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</si>
  <si>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</si>
  <si>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</si>
  <si>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</si>
  <si>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</si>
  <si>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</si>
  <si>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</si>
  <si>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</si>
  <si>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</si>
  <si>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</si>
  <si>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</si>
  <si>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</si>
  <si>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</si>
  <si>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</si>
  <si>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</si>
  <si>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</si>
  <si>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</si>
  <si>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</si>
  <si>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</si>
  <si>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</si>
  <si>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</si>
  <si>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</si>
  <si>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</si>
  <si>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</si>
  <si>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</si>
  <si>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</si>
  <si>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</si>
  <si>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</si>
  <si>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</si>
  <si>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</si>
  <si>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</si>
  <si>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</si>
  <si>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</si>
  <si>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</si>
  <si>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</si>
  <si>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</si>
  <si>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</si>
  <si>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</si>
  <si>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</si>
  <si>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</si>
  <si>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</si>
  <si>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</si>
  <si>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</si>
  <si>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</si>
  <si>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</si>
  <si>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</si>
  <si>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</si>
  <si>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</si>
  <si>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</si>
  <si>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</si>
  <si>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</si>
  <si>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</si>
  <si>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</si>
  <si>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</si>
  <si>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</si>
  <si>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</si>
  <si>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</si>
  <si>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</si>
  <si>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</si>
  <si>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</si>
  <si>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</si>
  <si>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</si>
  <si>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</si>
  <si>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</si>
  <si>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</si>
  <si>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</si>
  <si>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</si>
  <si>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</si>
  <si>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</si>
  <si>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</si>
  <si>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</si>
  <si>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</si>
  <si>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</si>
  <si>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</si>
  <si>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</si>
  <si>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</si>
  <si>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</si>
  <si>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</si>
  <si>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</si>
  <si>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</si>
  <si>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</si>
  <si>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</si>
  <si>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</si>
  <si>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</si>
  <si>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</si>
  <si>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</si>
  <si>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</si>
  <si>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</si>
  <si>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</si>
  <si>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</si>
  <si>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</si>
  <si>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</si>
  <si>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</si>
  <si>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</si>
  <si>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</si>
  <si>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</si>
  <si>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</si>
  <si>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</si>
  <si>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</si>
  <si>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</si>
  <si>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</si>
  <si>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</si>
  <si>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</si>
  <si>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</si>
  <si>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</si>
  <si>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</si>
  <si>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</si>
  <si>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</si>
  <si>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</si>
  <si>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</si>
  <si>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</si>
  <si>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</si>
  <si>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</si>
  <si>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</si>
  <si>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</si>
  <si>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</si>
  <si>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</si>
  <si>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</si>
  <si>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</si>
  <si>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</si>
  <si>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</si>
  <si>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</si>
  <si>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</si>
  <si>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</si>
  <si>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</si>
  <si>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</si>
  <si>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</si>
  <si>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</si>
  <si>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</si>
  <si>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</si>
  <si>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</si>
  <si>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</si>
  <si>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</si>
  <si>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</si>
  <si>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</si>
  <si>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</si>
  <si>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</si>
  <si>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</si>
  <si>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</si>
  <si>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</si>
  <si>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</si>
  <si>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</si>
  <si>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</si>
  <si>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</si>
  <si>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</si>
  <si>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</si>
  <si>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</si>
  <si>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</si>
  <si>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</si>
  <si>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</si>
  <si>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</si>
  <si>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</si>
  <si>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</si>
  <si>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</si>
  <si>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</si>
  <si>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</si>
  <si>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</si>
  <si>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</si>
  <si>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</si>
  <si>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</si>
  <si>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</si>
  <si>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</si>
  <si>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</si>
  <si>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</si>
  <si>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</si>
  <si>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</si>
  <si>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</si>
  <si>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</si>
  <si>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</si>
  <si>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</si>
  <si>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</si>
  <si>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</si>
  <si>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</si>
  <si>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</si>
  <si>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</si>
  <si>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</si>
  <si>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</si>
  <si>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</si>
  <si>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</si>
  <si>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</si>
  <si>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</si>
  <si>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</si>
  <si>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</si>
  <si>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</si>
  <si>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</si>
  <si>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</si>
  <si>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</si>
  <si>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</si>
  <si>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</si>
  <si>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</si>
  <si>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</si>
  <si>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</si>
  <si>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</si>
  <si>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</si>
  <si>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</si>
  <si>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</si>
  <si>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</si>
  <si>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</si>
  <si>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</si>
  <si>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</si>
  <si>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</si>
  <si>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</si>
  <si>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</si>
  <si>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</si>
  <si>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</si>
  <si>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</si>
  <si>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</si>
  <si>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</si>
  <si>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</si>
  <si>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</si>
  <si>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</si>
  <si>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</si>
  <si>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</si>
  <si>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</si>
  <si>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</si>
  <si>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</si>
  <si>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</si>
  <si>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</si>
  <si>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</si>
  <si>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</si>
  <si>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</si>
  <si>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</si>
  <si>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</si>
  <si>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</si>
  <si>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</si>
  <si>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</si>
  <si>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</si>
  <si>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</si>
  <si>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</si>
  <si>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</si>
  <si>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</si>
  <si>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</si>
  <si>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</si>
  <si>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</si>
  <si>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</si>
  <si>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</si>
  <si>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</si>
  <si>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</si>
  <si>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</si>
  <si>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</si>
  <si>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</si>
  <si>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</si>
  <si>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</si>
  <si>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</si>
  <si>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</si>
  <si>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</si>
  <si>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</si>
  <si>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</si>
  <si>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</si>
  <si>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</si>
  <si>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</si>
  <si>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</si>
  <si>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</si>
  <si>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</si>
  <si>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</si>
  <si>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</si>
  <si>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</si>
  <si>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</si>
  <si>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</si>
  <si>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</si>
  <si>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</si>
  <si>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</si>
  <si>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</si>
  <si>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</si>
  <si>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</si>
  <si>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</si>
  <si>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</si>
  <si>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</si>
  <si>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</si>
  <si>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</si>
  <si>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</si>
  <si>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</si>
  <si>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</si>
  <si>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</si>
  <si>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</si>
  <si>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</si>
  <si>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</si>
  <si>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</si>
  <si>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</si>
  <si>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</si>
  <si>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</si>
  <si>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</si>
  <si>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</si>
  <si>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</si>
  <si>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</si>
  <si>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</si>
  <si>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</si>
  <si>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</si>
  <si>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</si>
  <si>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</si>
  <si>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</si>
  <si>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</si>
  <si>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</si>
  <si>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</si>
  <si>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</si>
  <si>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</si>
  <si>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</si>
  <si>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</si>
  <si>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</si>
  <si>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</si>
  <si>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</si>
  <si>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</si>
  <si>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</si>
  <si>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</si>
  <si>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</si>
  <si>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</si>
  <si>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</si>
  <si>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</si>
  <si>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</si>
  <si>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</si>
  <si>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</si>
  <si>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</si>
  <si>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</si>
  <si>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</si>
  <si>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</si>
  <si>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</si>
  <si>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</si>
  <si>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</si>
  <si>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</si>
  <si>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</si>
  <si>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</si>
  <si>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</si>
  <si>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</si>
  <si>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</si>
  <si>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</si>
  <si>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</si>
  <si>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</si>
  <si>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</si>
  <si>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</si>
  <si>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</si>
  <si>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</si>
  <si>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</si>
  <si>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</si>
  <si>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</si>
  <si>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</si>
  <si>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</si>
  <si>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</si>
  <si>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</si>
  <si>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</si>
  <si>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</si>
  <si>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</si>
  <si>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</si>
  <si>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</si>
  <si>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</si>
  <si>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</si>
  <si>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</si>
  <si>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</si>
  <si>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</si>
  <si>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</si>
  <si>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</si>
  <si>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</si>
  <si>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</si>
  <si>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</si>
  <si>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</si>
  <si>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</si>
  <si>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</si>
  <si>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</si>
  <si>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</si>
  <si>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</si>
  <si>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</si>
  <si>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</si>
  <si>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</si>
  <si>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</si>
  <si>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</si>
  <si>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</si>
  <si>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</si>
  <si>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</si>
  <si>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</si>
  <si>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</si>
  <si>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</si>
  <si>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</si>
  <si>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</si>
  <si>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</si>
  <si>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</si>
  <si>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</si>
  <si>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</si>
  <si>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</si>
  <si>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</si>
  <si>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</si>
  <si>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</si>
  <si>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</si>
  <si>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</si>
  <si>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</si>
  <si>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</si>
  <si>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</si>
  <si>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</si>
  <si>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</si>
  <si>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</si>
  <si>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</si>
  <si>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</si>
  <si>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</si>
  <si>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</si>
  <si>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</si>
  <si>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</si>
  <si>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</si>
  <si>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</si>
  <si>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</si>
  <si>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</si>
  <si>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</si>
  <si>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</si>
  <si>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</si>
  <si>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</si>
  <si>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</si>
  <si>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</si>
  <si>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</si>
  <si>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</si>
  <si>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</si>
  <si>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</si>
  <si>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</si>
  <si>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</si>
  <si>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</si>
  <si>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</si>
  <si>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</si>
  <si>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</si>
  <si>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</si>
  <si>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</si>
  <si>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</si>
  <si>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</si>
  <si>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</si>
  <si>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</si>
  <si>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</si>
  <si>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</si>
  <si>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</si>
  <si>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</si>
  <si>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</si>
  <si>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</si>
  <si>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</si>
  <si>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</si>
  <si>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</si>
  <si>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</si>
  <si>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</si>
  <si>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</si>
  <si>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</si>
  <si>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</si>
  <si>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</si>
  <si>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</si>
  <si>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</si>
  <si>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</si>
  <si>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</si>
  <si>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</si>
  <si>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</si>
  <si>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</si>
  <si>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</si>
  <si>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</si>
  <si>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</si>
  <si>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</si>
  <si>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</si>
  <si>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</si>
  <si>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</si>
  <si>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</si>
  <si>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</si>
  <si>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</si>
  <si>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</si>
  <si>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</si>
  <si>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</si>
  <si>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</si>
  <si>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</si>
  <si>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</si>
  <si>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</si>
  <si>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</si>
  <si>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</si>
  <si>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</si>
  <si>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</si>
  <si>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</si>
  <si>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</si>
  <si>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</si>
  <si>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</si>
  <si>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</si>
  <si>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</si>
  <si>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</si>
  <si>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</si>
  <si>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</si>
  <si>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</si>
  <si>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</si>
  <si>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</si>
  <si>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</si>
  <si>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</si>
  <si>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</si>
  <si>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</si>
  <si>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</si>
  <si>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</si>
  <si>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</si>
  <si>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</si>
  <si>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</si>
  <si>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</si>
  <si>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</si>
  <si>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</si>
  <si>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</si>
  <si>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</si>
  <si>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</si>
  <si>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</si>
  <si>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</si>
  <si>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</si>
  <si>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</si>
  <si>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</si>
  <si>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</si>
  <si>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</si>
  <si>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</si>
  <si>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</si>
  <si>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</si>
  <si>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</si>
  <si>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</si>
  <si>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</si>
  <si>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</si>
  <si>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</si>
  <si>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</si>
  <si>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</si>
  <si>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</si>
  <si>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</si>
  <si>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</si>
  <si>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</si>
  <si>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</si>
  <si>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</si>
  <si>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</si>
  <si>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</si>
  <si>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</si>
  <si>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</si>
  <si>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</si>
  <si>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</si>
  <si>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</si>
  <si>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</si>
  <si>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</si>
  <si>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</si>
  <si>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</si>
  <si>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</si>
  <si>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</si>
  <si>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</si>
  <si>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</si>
  <si>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</si>
  <si>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</si>
  <si>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</si>
  <si>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</si>
  <si>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</si>
  <si>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</si>
  <si>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</si>
  <si>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</si>
  <si>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</si>
  <si>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</si>
  <si>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</si>
  <si>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</si>
  <si>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</si>
  <si>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</si>
  <si>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</si>
  <si>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</si>
  <si>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</si>
  <si>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</si>
  <si>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</si>
  <si>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</si>
  <si>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</si>
  <si>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</si>
  <si>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</si>
  <si>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</si>
  <si>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</si>
  <si>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</si>
  <si>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</si>
  <si>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</si>
  <si>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</si>
  <si>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</si>
  <si>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</si>
  <si>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</si>
  <si>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</si>
  <si>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</si>
  <si>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</si>
  <si>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</si>
  <si>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</si>
  <si>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</si>
  <si>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</si>
  <si>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</si>
  <si>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</si>
  <si>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</si>
  <si>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</si>
  <si>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</si>
  <si>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</si>
  <si>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</si>
  <si>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</si>
  <si>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</si>
  <si>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</si>
  <si>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</si>
  <si>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</si>
  <si>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</si>
  <si>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</si>
  <si>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</si>
  <si>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</si>
  <si>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</si>
  <si>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</si>
  <si>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</si>
  <si>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</si>
  <si>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</si>
  <si>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</si>
  <si>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</si>
  <si>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</si>
  <si>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</si>
  <si>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</si>
  <si>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</si>
  <si>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</si>
  <si>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</si>
  <si>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</si>
  <si>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</si>
  <si>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</si>
  <si>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</si>
  <si>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</si>
  <si>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</si>
  <si>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</si>
  <si>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</si>
  <si>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</si>
  <si>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</si>
  <si>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</si>
  <si>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</si>
  <si>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</si>
  <si>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</si>
  <si>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</si>
  <si>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</si>
  <si>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</si>
  <si>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</si>
  <si>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</si>
  <si>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</si>
  <si>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</si>
  <si>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</si>
  <si>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</si>
  <si>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</si>
  <si>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</si>
  <si>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</si>
  <si>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</si>
  <si>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</si>
  <si>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</si>
  <si>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</si>
  <si>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</si>
  <si>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</si>
  <si>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</si>
  <si>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</si>
  <si>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</si>
  <si>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</si>
  <si>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</si>
  <si>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</si>
  <si>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</si>
  <si>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</si>
  <si>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</si>
  <si>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</si>
  <si>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</si>
  <si>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</si>
  <si>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</si>
  <si>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</si>
  <si>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</si>
  <si>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</si>
  <si>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</si>
  <si>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</si>
  <si>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</si>
  <si>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</si>
  <si>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</si>
  <si>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</si>
  <si>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</si>
  <si>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</si>
  <si>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</si>
  <si>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</si>
  <si>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</si>
  <si>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</si>
  <si>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</si>
  <si>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</si>
  <si>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</si>
  <si>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</si>
  <si>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</si>
  <si>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</si>
  <si>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</si>
  <si>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</si>
  <si>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</si>
  <si>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</si>
  <si>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</si>
  <si>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</si>
  <si>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</si>
  <si>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</si>
  <si>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</si>
  <si>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</si>
  <si>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</si>
  <si>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</si>
  <si>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</si>
  <si>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</si>
  <si>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</si>
  <si>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</si>
  <si>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</si>
  <si>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</si>
  <si>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</si>
  <si>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</si>
  <si>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</si>
  <si>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</si>
  <si>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</si>
  <si>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</si>
  <si>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</si>
  <si>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</si>
  <si>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</si>
  <si>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</si>
  <si>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</si>
  <si>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</si>
  <si>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</si>
  <si>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</si>
  <si>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</si>
  <si>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</si>
  <si>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</si>
  <si>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</si>
  <si>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</si>
  <si>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</si>
  <si>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</si>
  <si>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</si>
  <si>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</si>
  <si>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</si>
  <si>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</si>
  <si>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</si>
  <si>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</si>
  <si>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</si>
  <si>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</si>
  <si>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</si>
  <si>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</si>
  <si>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</si>
  <si>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</si>
  <si>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</si>
  <si>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</si>
  <si>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</si>
  <si>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</si>
  <si>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</si>
  <si>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</si>
  <si>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</si>
  <si>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</si>
  <si>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</si>
  <si>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</si>
  <si>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</si>
  <si>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</si>
  <si>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</si>
  <si>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</si>
  <si>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</si>
  <si>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</si>
  <si>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</si>
  <si>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</si>
  <si>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</si>
  <si>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</si>
  <si>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</si>
  <si>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</si>
  <si>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</si>
  <si>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</si>
  <si>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</si>
  <si>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</si>
  <si>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</si>
  <si>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</si>
  <si>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</si>
  <si>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</si>
  <si>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</si>
  <si>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</si>
  <si>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</si>
  <si>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</si>
  <si>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</si>
  <si>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</si>
  <si>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</si>
  <si>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</si>
  <si>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</si>
  <si>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</si>
  <si>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</si>
  <si>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</si>
  <si>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</si>
  <si>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</si>
  <si>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</si>
  <si>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</si>
  <si>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</si>
  <si>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</si>
  <si>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</si>
  <si>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</si>
  <si>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</si>
  <si>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</si>
  <si>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</si>
  <si>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</si>
  <si>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</si>
  <si>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</si>
  <si>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</si>
  <si>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</si>
  <si>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</si>
  <si>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</si>
  <si>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</si>
  <si>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</si>
  <si>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</si>
  <si>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</si>
  <si>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</si>
  <si>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</si>
  <si>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</si>
  <si>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</si>
  <si>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</si>
  <si>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</si>
  <si>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</si>
  <si>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</si>
  <si>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</si>
  <si>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</si>
  <si>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</si>
  <si>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</si>
  <si>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</si>
  <si>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</si>
  <si>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</si>
  <si>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</si>
  <si>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</si>
  <si>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</si>
  <si>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</si>
  <si>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</si>
  <si>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</si>
  <si>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</si>
  <si>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</si>
  <si>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</si>
  <si>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</si>
  <si>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</si>
  <si>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</si>
  <si>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</si>
  <si>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</si>
  <si>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</si>
  <si>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</si>
  <si>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</si>
  <si>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</si>
  <si>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</si>
  <si>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</si>
  <si>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</si>
  <si>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</si>
  <si>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</si>
  <si>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</si>
  <si>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</si>
  <si>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</si>
  <si>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</si>
  <si>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</si>
  <si>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</si>
  <si>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</si>
  <si>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</si>
  <si>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</si>
  <si>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</si>
  <si>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</si>
  <si>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</si>
  <si>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</si>
  <si>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</si>
  <si>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</si>
  <si>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</si>
  <si>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</si>
  <si>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</si>
  <si>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</si>
  <si>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</si>
  <si>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</si>
  <si>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</si>
  <si>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</si>
  <si>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</si>
  <si>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</si>
  <si>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</si>
  <si>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</si>
  <si>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</si>
  <si>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</si>
  <si>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</si>
  <si>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</si>
  <si>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</si>
  <si>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</si>
  <si>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</si>
  <si>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</si>
  <si>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</si>
  <si>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</si>
  <si>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</si>
  <si>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</si>
  <si>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</si>
  <si>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</si>
  <si>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</si>
  <si>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</si>
  <si>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</si>
  <si>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</si>
  <si>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</si>
  <si>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</si>
  <si>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</si>
  <si>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</si>
  <si>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</si>
  <si>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</si>
  <si>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</si>
  <si>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</si>
  <si>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</si>
  <si>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</si>
  <si>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</si>
  <si>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</si>
  <si>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</si>
  <si>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</si>
  <si>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</si>
  <si>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</si>
  <si>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</si>
  <si>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</si>
  <si>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</si>
  <si>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</si>
  <si>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</si>
  <si>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</si>
  <si>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</si>
  <si>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</si>
  <si>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</si>
  <si>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</si>
  <si>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</si>
  <si>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</si>
  <si>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</si>
  <si>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</si>
  <si>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</si>
  <si>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</si>
  <si>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</si>
  <si>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</si>
  <si>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</si>
  <si>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</si>
  <si>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</si>
  <si>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</si>
  <si>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</si>
  <si>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</si>
  <si>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</si>
  <si>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</si>
  <si>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</si>
  <si>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</si>
  <si>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</si>
  <si>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</si>
  <si>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</si>
  <si>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</si>
  <si>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</si>
  <si>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</si>
  <si>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</si>
  <si>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</si>
  <si>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</si>
  <si>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</si>
  <si>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</si>
  <si>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</si>
  <si>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</si>
  <si>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</si>
  <si>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</si>
  <si>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</si>
  <si>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</si>
  <si>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</si>
  <si>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</si>
  <si>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</si>
  <si>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</si>
  <si>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</si>
  <si>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</si>
  <si>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</si>
  <si>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</si>
  <si>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</si>
  <si>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</si>
  <si>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</si>
  <si>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</si>
  <si>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</si>
  <si>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</si>
  <si>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</si>
  <si>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</si>
  <si>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</si>
  <si>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</si>
  <si>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</si>
  <si>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</si>
  <si>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</si>
  <si>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</si>
  <si>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</si>
  <si>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</si>
  <si>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</si>
  <si>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</si>
  <si>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</si>
  <si>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</si>
  <si>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</si>
  <si>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</si>
  <si>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</si>
  <si>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</si>
  <si>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</si>
  <si>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</si>
  <si>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</si>
  <si>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</si>
  <si>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</si>
  <si>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</si>
  <si>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</si>
  <si>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</si>
  <si>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</si>
  <si>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</si>
  <si>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</si>
  <si>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</si>
  <si>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</si>
  <si>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</si>
  <si>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</si>
  <si>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</si>
  <si>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</si>
  <si>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</si>
  <si>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</si>
  <si>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</si>
  <si>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</si>
  <si>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</si>
  <si>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</si>
  <si>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</si>
  <si>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</si>
  <si>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</si>
  <si>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</si>
  <si>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</si>
  <si>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</si>
  <si>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</si>
  <si>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</si>
  <si>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</si>
  <si>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</si>
  <si>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</si>
  <si>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</si>
  <si>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</si>
  <si>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</si>
  <si>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</si>
  <si>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</si>
  <si>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</si>
  <si>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</si>
  <si>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</si>
  <si>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</si>
  <si>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</si>
  <si>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</si>
  <si>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</si>
  <si>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</si>
  <si>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</si>
  <si>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</si>
  <si>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</si>
  <si>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</si>
  <si>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</si>
  <si>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</si>
  <si>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</si>
  <si>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</si>
  <si>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</si>
  <si>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</si>
  <si>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</si>
  <si>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</si>
  <si>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</si>
  <si>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</si>
  <si>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</si>
  <si>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</si>
  <si>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</si>
  <si>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</si>
  <si>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</si>
  <si>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</si>
  <si>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</si>
  <si>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</si>
  <si>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</si>
  <si>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</si>
  <si>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</si>
  <si>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</si>
  <si>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</si>
  <si>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</si>
  <si>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</si>
  <si>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</si>
  <si>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</si>
  <si>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</si>
  <si>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</si>
  <si>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</si>
  <si>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</si>
  <si>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</si>
  <si>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</si>
  <si>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</si>
  <si>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</si>
  <si>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</si>
  <si>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</si>
  <si>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</si>
  <si>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</si>
  <si>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</si>
  <si>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</si>
  <si>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</si>
  <si>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</si>
  <si>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</si>
  <si>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</si>
  <si>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</si>
  <si>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</si>
  <si>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</si>
  <si>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</si>
  <si>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</si>
  <si>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</si>
  <si>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</si>
  <si>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</si>
  <si>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</si>
  <si>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</si>
  <si>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</si>
  <si>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</si>
  <si>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</si>
  <si>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</si>
  <si>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</si>
  <si>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</si>
  <si>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</si>
  <si>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</si>
  <si>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</si>
  <si>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</si>
  <si>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</si>
  <si>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</si>
  <si>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</si>
  <si>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</si>
  <si>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</si>
  <si>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</si>
  <si>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</si>
  <si>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</si>
  <si>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</si>
  <si>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</si>
  <si>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</si>
  <si>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</si>
  <si>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</si>
  <si>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</si>
  <si>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</si>
  <si>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</si>
  <si>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</si>
  <si>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</si>
  <si>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</si>
  <si>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</si>
  <si>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</si>
  <si>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</si>
  <si>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</si>
  <si>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</si>
  <si>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</si>
  <si>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</si>
  <si>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</si>
  <si>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</si>
  <si>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</si>
  <si>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</si>
  <si>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</si>
  <si>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</si>
  <si>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</si>
  <si>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</si>
  <si>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</si>
  <si>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</si>
  <si>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</si>
  <si>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</si>
  <si>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</si>
  <si>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</si>
  <si>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</si>
  <si>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</si>
  <si>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</si>
  <si>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</si>
  <si>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</si>
  <si>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</si>
  <si>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</si>
  <si>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</si>
  <si>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</si>
  <si>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</si>
  <si>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</si>
  <si>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</si>
  <si>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</si>
  <si>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</si>
  <si>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</si>
  <si>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</si>
  <si>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</si>
  <si>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</si>
  <si>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</si>
  <si>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</si>
  <si>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</si>
  <si>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</si>
  <si>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</si>
  <si>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</si>
  <si>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</si>
  <si>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</si>
  <si>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</si>
  <si>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</si>
  <si>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</si>
  <si>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</si>
  <si>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</si>
  <si>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</si>
  <si>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</si>
  <si>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</si>
  <si>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</si>
  <si>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</si>
  <si>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</si>
  <si>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</si>
  <si>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</si>
  <si>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</si>
  <si>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</si>
  <si>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</si>
  <si>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</si>
  <si>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</si>
  <si>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</si>
  <si>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</si>
  <si>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</si>
  <si>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</si>
  <si>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</si>
  <si>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</si>
  <si>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</si>
  <si>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</si>
  <si>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</si>
  <si>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</si>
  <si>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</si>
  <si>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</si>
  <si>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</si>
  <si>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</si>
  <si>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</si>
  <si>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</si>
  <si>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</si>
  <si>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</si>
  <si>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</si>
  <si>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</si>
  <si>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</si>
  <si>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</si>
  <si>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</si>
  <si>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</si>
  <si>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</si>
  <si>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</si>
  <si>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</si>
  <si>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</si>
  <si>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</si>
  <si>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</si>
  <si>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</si>
  <si>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</si>
  <si>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</si>
  <si>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</si>
  <si>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</si>
  <si>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</si>
  <si>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</si>
  <si>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</si>
  <si>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</si>
  <si>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</si>
  <si>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</si>
  <si>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</si>
  <si>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</si>
  <si>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</si>
  <si>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</si>
  <si>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</si>
  <si>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</si>
  <si>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</si>
  <si>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</si>
  <si>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</si>
  <si>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</si>
  <si>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</si>
  <si>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</si>
  <si>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</si>
  <si>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</si>
  <si>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</si>
  <si>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</si>
  <si>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</si>
  <si>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</si>
  <si>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</si>
  <si>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</si>
  <si>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</si>
  <si>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</si>
  <si>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</si>
  <si>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</si>
  <si>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</si>
  <si>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</si>
  <si>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</si>
  <si>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</si>
  <si>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</si>
  <si>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</si>
  <si>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</si>
  <si>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</si>
  <si>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</si>
  <si>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</si>
  <si>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</si>
  <si>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</si>
  <si>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</si>
  <si>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</si>
  <si>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</si>
  <si>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</si>
  <si>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</si>
  <si>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</si>
  <si>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</si>
  <si>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</si>
  <si>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</si>
  <si>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</si>
  <si>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</si>
  <si>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</si>
  <si>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</si>
  <si>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</si>
  <si>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</si>
  <si>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</si>
  <si>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</si>
  <si>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</si>
  <si>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</si>
  <si>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</si>
  <si>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</si>
  <si>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</si>
  <si>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</si>
  <si>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</si>
  <si>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</si>
  <si>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</si>
  <si>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</si>
  <si>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</si>
  <si>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</si>
  <si>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</si>
  <si>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</si>
  <si>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</si>
  <si>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</si>
  <si>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</si>
  <si>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</si>
  <si>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</si>
  <si>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</si>
  <si>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</si>
  <si>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</si>
  <si>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</si>
  <si>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</si>
  <si>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</si>
  <si>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</si>
  <si>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</si>
  <si>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</si>
  <si>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</si>
  <si>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</si>
  <si>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</si>
  <si>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</si>
  <si>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</si>
  <si>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</si>
  <si>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</si>
  <si>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</si>
  <si>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</si>
  <si>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</si>
  <si>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</si>
  <si>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</si>
  <si>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</si>
  <si>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</si>
  <si>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</si>
  <si>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</si>
  <si>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</si>
  <si>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</si>
  <si>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</si>
  <si>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</si>
  <si>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</si>
  <si>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</si>
  <si>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</si>
  <si>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</si>
  <si>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</si>
  <si>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</si>
  <si>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</si>
  <si>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</si>
  <si>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</si>
  <si>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</si>
  <si>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</si>
  <si>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</si>
  <si>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</si>
  <si>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</si>
  <si>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</si>
  <si>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</si>
  <si>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</si>
  <si>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</si>
  <si>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</si>
  <si>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</si>
  <si>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</si>
  <si>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</si>
  <si>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</si>
  <si>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</si>
  <si>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</si>
  <si>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</si>
  <si>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</si>
  <si>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</si>
  <si>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</si>
  <si>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</si>
  <si>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</si>
  <si>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</si>
  <si>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</si>
  <si>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</si>
  <si>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</si>
  <si>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</si>
  <si>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</si>
  <si>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</si>
  <si>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</si>
  <si>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</si>
  <si>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</si>
  <si>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</si>
  <si>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</si>
  <si>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</si>
  <si>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</si>
  <si>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</si>
  <si>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</si>
  <si>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</si>
  <si>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</si>
  <si>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</si>
  <si>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</si>
  <si>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</si>
  <si>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</si>
  <si>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</si>
  <si>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</si>
  <si>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</si>
  <si>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</si>
  <si>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</si>
  <si>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</si>
  <si>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</si>
  <si>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</si>
  <si>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</si>
  <si>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</si>
  <si>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</si>
  <si>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</si>
  <si>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</si>
  <si>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</si>
  <si>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</si>
  <si>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</si>
  <si>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</si>
  <si>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</si>
  <si>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</si>
  <si>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</si>
  <si>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</si>
  <si>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</si>
  <si>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</si>
  <si>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</si>
  <si>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</si>
  <si>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</si>
  <si>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</si>
  <si>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</si>
  <si>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</si>
  <si>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</si>
  <si>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</si>
  <si>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</si>
  <si>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</si>
  <si>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</si>
  <si>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</si>
  <si>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</si>
  <si>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</si>
  <si>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</si>
  <si>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</si>
  <si>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</si>
  <si>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</si>
  <si>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</si>
  <si>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</si>
  <si>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</si>
  <si>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</si>
  <si>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</si>
  <si>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</si>
  <si>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</si>
  <si>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</si>
  <si>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</si>
  <si>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</si>
  <si>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</si>
  <si>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</si>
  <si>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</si>
  <si>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</si>
  <si>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</si>
  <si>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</si>
  <si>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</si>
  <si>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</si>
  <si>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</si>
  <si>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</si>
  <si>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</si>
  <si>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</si>
  <si>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</si>
  <si>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</si>
  <si>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</si>
  <si>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</si>
  <si>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</si>
  <si>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</si>
  <si>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</si>
  <si>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</si>
  <si>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</si>
  <si>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</si>
  <si>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</si>
  <si>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</si>
  <si>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</si>
  <si>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</si>
  <si>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</si>
  <si>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</si>
  <si>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</si>
  <si>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</si>
  <si>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</si>
  <si>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</si>
  <si>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</si>
  <si>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</si>
  <si>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</si>
  <si>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</si>
  <si>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</si>
  <si>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</si>
  <si>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</si>
  <si>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</si>
  <si>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</si>
  <si>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</si>
  <si>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</si>
  <si>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</si>
  <si>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</si>
  <si>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</si>
  <si>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</si>
  <si>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</si>
  <si>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</si>
  <si>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</si>
  <si>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</si>
  <si>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</si>
  <si>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</si>
  <si>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</si>
  <si>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</si>
  <si>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</si>
  <si>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</si>
  <si>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</si>
  <si>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</si>
  <si>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</si>
  <si>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</si>
  <si>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</si>
  <si>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</si>
  <si>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</si>
  <si>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</si>
  <si>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</si>
  <si>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</si>
  <si>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</si>
  <si>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</si>
  <si>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</si>
  <si>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</si>
  <si>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</si>
  <si>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</si>
  <si>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</si>
  <si>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</si>
  <si>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</si>
  <si>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</si>
  <si>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</si>
  <si>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</si>
  <si>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</si>
  <si>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</si>
  <si>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</si>
  <si>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</si>
  <si>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</si>
  <si>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</si>
  <si>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</si>
  <si>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</si>
  <si>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</si>
  <si>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</si>
  <si>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</si>
  <si>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</si>
  <si>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</si>
  <si>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</si>
  <si>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</si>
  <si>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</si>
  <si>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</si>
  <si>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</si>
  <si>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</si>
  <si>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</si>
  <si>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</si>
  <si>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</si>
  <si>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</si>
  <si>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</si>
  <si>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</si>
  <si>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</si>
  <si>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</si>
  <si>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</si>
  <si>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</si>
  <si>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</si>
  <si>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</si>
  <si>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</si>
  <si>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</si>
  <si>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</si>
  <si>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</si>
  <si>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</si>
  <si>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</si>
  <si>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</si>
  <si>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</si>
  <si>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</si>
  <si>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</si>
  <si>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</si>
  <si>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</si>
  <si>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</si>
  <si>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</si>
  <si>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</si>
  <si>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</si>
  <si>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</si>
  <si>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</si>
  <si>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</si>
  <si>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</si>
  <si>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</si>
  <si>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</si>
  <si>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</si>
  <si>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</si>
  <si>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</si>
  <si>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</si>
  <si>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</si>
  <si>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</si>
  <si>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</si>
  <si>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</si>
  <si>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</si>
  <si>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</si>
  <si>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</si>
  <si>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</si>
  <si>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</si>
  <si>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</si>
  <si>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</si>
  <si>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</si>
  <si>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</si>
  <si>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</si>
  <si>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</si>
  <si>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</si>
  <si>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</si>
  <si>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</si>
  <si>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</si>
  <si>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</si>
  <si>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</si>
  <si>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</si>
  <si>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</si>
  <si>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</si>
  <si>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</si>
  <si>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</si>
  <si>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</si>
  <si>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</si>
  <si>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</si>
  <si>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</si>
  <si>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</si>
  <si>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</si>
  <si>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</si>
  <si>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</si>
  <si>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</si>
  <si>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</si>
  <si>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</si>
  <si>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</si>
  <si>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</si>
  <si>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</si>
  <si>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</si>
  <si>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</si>
  <si>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</si>
  <si>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</si>
  <si>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</si>
  <si>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</si>
  <si>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</si>
  <si>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</si>
  <si>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</si>
  <si>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</si>
  <si>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</si>
  <si>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</si>
  <si>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</si>
  <si>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</si>
  <si>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</si>
  <si>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</si>
  <si>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</si>
  <si>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</si>
  <si>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</si>
  <si>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</si>
  <si>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</si>
  <si>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</si>
  <si>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</si>
  <si>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</si>
  <si>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</si>
  <si>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</si>
  <si>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</si>
  <si>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</si>
  <si>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</si>
  <si>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</si>
  <si>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</si>
  <si>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</si>
  <si>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</si>
  <si>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</si>
  <si>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</si>
  <si>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</si>
  <si>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</si>
  <si>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</si>
  <si>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</si>
  <si>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</si>
  <si>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</si>
  <si>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</si>
  <si>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</si>
  <si>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</si>
  <si>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</si>
  <si>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</si>
  <si>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</si>
  <si>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</si>
  <si>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</si>
  <si>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</si>
  <si>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</si>
  <si>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</si>
  <si>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</si>
  <si>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</si>
  <si>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</si>
  <si>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</si>
  <si>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</si>
  <si>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</si>
  <si>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</si>
  <si>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</si>
  <si>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</si>
  <si>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</si>
  <si>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</si>
  <si>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</si>
  <si>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</si>
  <si>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</si>
  <si>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</si>
  <si>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</si>
  <si>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</si>
  <si>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</si>
  <si>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</si>
  <si>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</si>
  <si>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</si>
  <si>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</si>
  <si>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</si>
  <si>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</si>
  <si>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</si>
  <si>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</si>
  <si>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</si>
  <si>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</si>
  <si>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</si>
  <si>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</si>
  <si>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</si>
  <si>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</si>
  <si>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</si>
  <si>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</si>
  <si>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</si>
  <si>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</si>
  <si>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</si>
  <si>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</si>
  <si>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</si>
  <si>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</si>
  <si>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</si>
  <si>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</si>
  <si>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</si>
  <si>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</si>
  <si>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</si>
  <si>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</si>
  <si>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</si>
  <si>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</si>
  <si>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</si>
  <si>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</si>
  <si>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</si>
  <si>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</si>
  <si>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</si>
  <si>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</si>
  <si>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</si>
  <si>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</si>
  <si>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</si>
  <si>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</si>
  <si>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</si>
  <si>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</si>
  <si>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</si>
  <si>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</si>
  <si>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</si>
  <si>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</si>
  <si>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</si>
  <si>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</si>
  <si>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</si>
  <si>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</si>
  <si>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</si>
  <si>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</si>
  <si>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</si>
  <si>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</si>
  <si>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</si>
  <si>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</si>
  <si>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</si>
  <si>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</si>
  <si>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</si>
  <si>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</si>
  <si>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</si>
  <si>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</si>
  <si>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</si>
  <si>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</si>
  <si>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</si>
  <si>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</si>
  <si>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</si>
  <si>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</si>
  <si>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</si>
  <si>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</si>
  <si>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</si>
  <si>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</si>
  <si>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</si>
  <si>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</si>
  <si>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</si>
  <si>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</si>
  <si>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</si>
  <si>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</si>
  <si>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</si>
  <si>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</si>
  <si>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</si>
  <si>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</si>
  <si>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</si>
  <si>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</si>
  <si>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</si>
  <si>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</si>
  <si>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</si>
  <si>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</si>
  <si>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</si>
  <si>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</si>
  <si>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</si>
  <si>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</si>
  <si>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</si>
  <si>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</si>
  <si>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</si>
  <si>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</si>
  <si>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</si>
  <si>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</si>
  <si>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</si>
  <si>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</si>
  <si>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</si>
  <si>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</si>
  <si>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</si>
  <si>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</si>
  <si>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</si>
  <si>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</si>
  <si>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</si>
  <si>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</si>
  <si>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</si>
  <si>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</si>
  <si>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</si>
  <si>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</si>
  <si>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</si>
  <si>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</si>
  <si>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</si>
  <si>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</si>
  <si>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</si>
  <si>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</si>
  <si>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</si>
  <si>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</si>
  <si>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</si>
  <si>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</si>
  <si>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</si>
  <si>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</si>
  <si>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</si>
  <si>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</si>
  <si>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</si>
  <si>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</si>
  <si>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</si>
  <si>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</si>
  <si>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</si>
  <si>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</si>
  <si>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</si>
  <si>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</si>
  <si>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</si>
  <si>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</si>
  <si>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</si>
  <si>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</si>
  <si>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</si>
  <si>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</si>
  <si>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</si>
  <si>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</si>
  <si>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</si>
  <si>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</si>
  <si>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</si>
  <si>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</si>
  <si>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</si>
  <si>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</si>
  <si>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</si>
  <si>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</si>
  <si>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</si>
  <si>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</si>
  <si>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</si>
  <si>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</si>
  <si>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</si>
  <si>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</si>
  <si>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</si>
  <si>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</si>
  <si>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</si>
  <si>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</si>
  <si>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</si>
  <si>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</si>
  <si>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</si>
  <si>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</si>
  <si>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</si>
  <si>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</si>
  <si>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</si>
  <si>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</si>
  <si>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</si>
  <si>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</si>
  <si>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</si>
  <si>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</si>
  <si>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</si>
  <si>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</si>
  <si>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</si>
  <si>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</si>
  <si>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</si>
  <si>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</si>
  <si>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</si>
  <si>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</si>
  <si>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</si>
  <si>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</si>
  <si>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</si>
  <si>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</si>
  <si>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</si>
  <si>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</si>
  <si>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</si>
  <si>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</si>
  <si>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</si>
  <si>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</si>
  <si>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</si>
  <si>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</si>
  <si>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</si>
  <si>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</si>
  <si>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</si>
  <si>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</si>
  <si>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</si>
  <si>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</si>
  <si>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</si>
  <si>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</si>
  <si>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</si>
  <si>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</si>
  <si>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</si>
  <si>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</si>
  <si>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</si>
  <si>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</si>
  <si>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</si>
  <si>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</si>
  <si>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</si>
  <si>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</si>
  <si>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</si>
  <si>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</si>
  <si>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</si>
  <si>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</si>
  <si>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</si>
  <si>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</si>
  <si>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</si>
  <si>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</si>
  <si>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</si>
  <si>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</si>
  <si>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</si>
  <si>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</si>
  <si>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</si>
  <si>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</si>
  <si>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</si>
  <si>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</si>
  <si>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</si>
  <si>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</si>
  <si>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</si>
  <si>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</si>
  <si>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</si>
  <si>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</si>
  <si>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</si>
  <si>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</si>
  <si>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</si>
  <si>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</si>
  <si>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</si>
  <si>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</si>
  <si>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</si>
  <si>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</si>
  <si>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</si>
  <si>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</si>
  <si>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</si>
  <si>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</si>
  <si>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</si>
  <si>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</si>
  <si>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</si>
  <si>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</si>
  <si>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</si>
  <si>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</si>
  <si>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</si>
  <si>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</si>
  <si>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</si>
  <si>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</si>
  <si>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</si>
  <si>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</si>
  <si>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</si>
  <si>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</si>
  <si>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</si>
  <si>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</si>
  <si>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</si>
  <si>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</si>
  <si>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</si>
  <si>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</si>
  <si>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</si>
  <si>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</si>
  <si>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</si>
  <si>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</si>
  <si>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</si>
  <si>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</si>
  <si>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</si>
  <si>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</si>
  <si>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</si>
  <si>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</si>
  <si>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</si>
  <si>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</si>
  <si>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</si>
  <si>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</si>
  <si>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</si>
  <si>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</si>
  <si>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</si>
  <si>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</si>
  <si>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</si>
  <si>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</si>
  <si>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</si>
  <si>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</si>
  <si>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</si>
  <si>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</si>
  <si>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</si>
  <si>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</si>
  <si>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</si>
  <si>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</si>
  <si>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</si>
  <si>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</si>
  <si>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</si>
  <si>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</si>
  <si>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</si>
  <si>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</si>
  <si>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</si>
  <si>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</si>
  <si>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</si>
  <si>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</si>
  <si>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</si>
  <si>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</si>
  <si>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</si>
  <si>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</si>
  <si>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</si>
  <si>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</si>
  <si>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</si>
  <si>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</si>
  <si>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</si>
  <si>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</si>
  <si>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</si>
  <si>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</si>
  <si>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</si>
  <si>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</si>
  <si>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</si>
  <si>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</si>
  <si>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</si>
  <si>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</si>
  <si>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</si>
  <si>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</si>
  <si>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</si>
  <si>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</si>
  <si>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</si>
  <si>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</si>
  <si>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</si>
  <si>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</si>
  <si>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</si>
  <si>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</si>
  <si>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</si>
  <si>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</si>
  <si>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</si>
  <si>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</si>
  <si>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</si>
  <si>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</si>
  <si>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</si>
  <si>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</si>
  <si>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</si>
  <si>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</si>
  <si>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</si>
  <si>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</si>
  <si>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</si>
  <si>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</si>
  <si>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</si>
  <si>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</si>
  <si>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</si>
  <si>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</si>
  <si>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</si>
  <si>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</si>
  <si>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</si>
  <si>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</si>
  <si>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</si>
  <si>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</si>
  <si>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</si>
  <si>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</si>
  <si>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</si>
  <si>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</si>
  <si>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</si>
  <si>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</si>
  <si>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</si>
  <si>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</si>
  <si>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</si>
  <si>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</si>
  <si>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</si>
  <si>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</si>
  <si>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</si>
  <si>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</si>
  <si>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</si>
  <si>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</si>
  <si>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</si>
  <si>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</si>
  <si>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</si>
  <si>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</si>
  <si>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</si>
  <si>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</si>
  <si>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</si>
  <si>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</si>
  <si>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</si>
  <si>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</si>
  <si>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</si>
  <si>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</si>
  <si>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</si>
  <si>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</si>
  <si>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</si>
  <si>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</si>
  <si>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</si>
  <si>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</si>
  <si>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</si>
  <si>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</si>
  <si>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</si>
  <si>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</si>
  <si>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</si>
  <si>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</si>
  <si>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</si>
  <si>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</si>
  <si>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</si>
  <si>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</si>
  <si>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</si>
  <si>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</si>
  <si>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</si>
  <si>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</si>
  <si>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</si>
  <si>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</si>
  <si>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</si>
  <si>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</si>
  <si>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</si>
  <si>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</si>
  <si>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</si>
  <si>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</si>
  <si>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</si>
  <si>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</si>
  <si>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</si>
  <si>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</si>
  <si>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</si>
  <si>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</si>
  <si>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</si>
  <si>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</si>
  <si>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</si>
  <si>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</si>
  <si>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</si>
  <si>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</si>
  <si>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</si>
  <si>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</si>
  <si>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</si>
  <si>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</si>
  <si>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</si>
  <si>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</si>
  <si>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</si>
  <si>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</si>
  <si>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</si>
  <si>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</si>
  <si>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</si>
  <si>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</si>
  <si>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</si>
  <si>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</si>
  <si>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</si>
  <si>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</si>
  <si>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</si>
  <si>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</si>
  <si>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</si>
  <si>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</si>
  <si>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</si>
  <si>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</si>
  <si>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</si>
  <si>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</si>
  <si>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</si>
  <si>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</si>
  <si>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</si>
  <si>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</si>
  <si>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</si>
  <si>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</si>
  <si>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</si>
  <si>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</si>
  <si>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</si>
  <si>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</si>
  <si>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</si>
  <si>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</si>
  <si>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</si>
  <si>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</si>
  <si>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</si>
  <si>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</si>
  <si>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</si>
  <si>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</si>
  <si>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</si>
  <si>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</si>
  <si>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</si>
  <si>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</si>
  <si>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</si>
  <si>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</si>
  <si>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</si>
  <si>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</si>
  <si>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</si>
  <si>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</si>
  <si>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</si>
  <si>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</si>
  <si>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</si>
  <si>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</si>
  <si>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</si>
  <si>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</si>
  <si>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</si>
  <si>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</si>
  <si>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</si>
  <si>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</si>
  <si>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</si>
  <si>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</si>
  <si>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</si>
  <si>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</si>
  <si>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</si>
  <si>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</si>
  <si>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</si>
  <si>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</si>
  <si>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</si>
  <si>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</si>
  <si>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</si>
  <si>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</si>
  <si>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</si>
  <si>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</si>
  <si>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</si>
  <si>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</si>
  <si>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</si>
  <si>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</si>
  <si>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</si>
  <si>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</si>
  <si>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</si>
  <si>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</si>
  <si>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</si>
  <si>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</si>
  <si>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</si>
  <si>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</si>
  <si>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</si>
  <si>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</si>
  <si>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</si>
  <si>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</si>
  <si>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</si>
  <si>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</si>
  <si>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</si>
  <si>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</si>
  <si>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</si>
  <si>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</si>
  <si>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</si>
  <si>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</si>
  <si>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</si>
  <si>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</si>
  <si>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</si>
  <si>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</si>
  <si>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</si>
  <si>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</si>
  <si>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</si>
  <si>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</si>
  <si>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</si>
  <si>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</si>
  <si>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</si>
  <si>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</si>
  <si>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</si>
  <si>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</si>
  <si>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</si>
  <si>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</si>
  <si>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</si>
  <si>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</si>
  <si>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</si>
  <si>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</si>
  <si>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</si>
  <si>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</si>
  <si>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</si>
  <si>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</si>
  <si>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</si>
  <si>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</si>
  <si>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</si>
  <si>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</si>
  <si>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</si>
  <si>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</si>
  <si>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</si>
  <si>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</si>
  <si>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</si>
  <si>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</si>
  <si>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</si>
  <si>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</si>
  <si>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</si>
  <si>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</si>
  <si>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</si>
  <si>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</si>
  <si>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</si>
  <si>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</si>
  <si>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</si>
  <si>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</si>
  <si>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</si>
  <si>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</si>
  <si>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</si>
  <si>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</si>
  <si>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</si>
  <si>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</si>
  <si>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</si>
  <si>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</si>
  <si>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</si>
  <si>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</si>
  <si>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</si>
  <si>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</si>
  <si>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</si>
  <si>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</si>
  <si>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</si>
  <si>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</si>
  <si>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</si>
  <si>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</si>
  <si>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</si>
  <si>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</si>
  <si>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</si>
  <si>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</si>
  <si>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</si>
  <si>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</si>
  <si>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</si>
  <si>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</si>
  <si>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</si>
  <si>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</si>
  <si>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</si>
  <si>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</si>
  <si>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</si>
  <si>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</si>
  <si>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</si>
  <si>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</si>
  <si>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</si>
  <si>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</si>
  <si>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</si>
  <si>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</si>
  <si>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</si>
  <si>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</si>
  <si>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</si>
  <si>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</si>
  <si>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</si>
  <si>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</si>
  <si>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</si>
  <si>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</si>
  <si>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</si>
  <si>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</si>
  <si>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</si>
  <si>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</si>
  <si>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</si>
  <si>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</si>
  <si>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</si>
  <si>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</si>
  <si>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</si>
  <si>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</si>
  <si>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</si>
  <si>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</si>
  <si>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</si>
  <si>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</si>
  <si>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</si>
  <si>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</si>
  <si>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</si>
  <si>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</si>
  <si>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</si>
  <si>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</si>
  <si>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</si>
  <si>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</si>
  <si>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</si>
  <si>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</si>
  <si>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</si>
  <si>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</si>
  <si>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</si>
  <si>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</si>
  <si>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</si>
  <si>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</si>
  <si>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</si>
  <si>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</si>
  <si>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</si>
  <si>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</si>
  <si>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</si>
  <si>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</si>
  <si>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</si>
  <si>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</si>
  <si>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</si>
  <si>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</si>
  <si>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</si>
  <si>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</si>
  <si>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</si>
  <si>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</si>
  <si>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</si>
  <si>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</si>
  <si>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</si>
  <si>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</si>
  <si>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</si>
  <si>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</si>
  <si>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</si>
  <si>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</si>
  <si>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</si>
  <si>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</si>
  <si>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</si>
  <si>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</si>
  <si>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</si>
  <si>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</si>
  <si>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</si>
  <si>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</si>
  <si>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</si>
  <si>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</si>
  <si>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</si>
  <si>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</si>
  <si>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</si>
  <si>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</si>
  <si>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</si>
  <si>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</si>
  <si>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</si>
  <si>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</si>
  <si>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</si>
  <si>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</si>
  <si>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</si>
  <si>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</si>
  <si>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</si>
  <si>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</si>
  <si>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</si>
  <si>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</si>
  <si>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</si>
  <si>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</si>
  <si>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</si>
  <si>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</si>
  <si>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</si>
  <si>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</si>
  <si>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</si>
  <si>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</si>
  <si>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</si>
  <si>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</si>
  <si>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</si>
  <si>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</si>
  <si>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</si>
  <si>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</si>
  <si>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</si>
  <si>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</si>
  <si>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</si>
  <si>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</si>
  <si>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</si>
  <si>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</si>
  <si>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</si>
  <si>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</si>
  <si>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</si>
  <si>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</si>
  <si>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</si>
  <si>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</si>
  <si>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</si>
  <si>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</si>
  <si>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</si>
  <si>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</si>
  <si>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</si>
  <si>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</si>
  <si>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</si>
  <si>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</si>
  <si>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</si>
  <si>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</si>
  <si>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</si>
  <si>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</si>
  <si>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</si>
  <si>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</si>
  <si>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</si>
  <si>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</si>
  <si>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</si>
  <si>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</si>
  <si>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</si>
  <si>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</si>
  <si>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</si>
  <si>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</si>
  <si>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</si>
  <si>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</si>
  <si>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</si>
  <si>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</si>
  <si>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</si>
  <si>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</si>
  <si>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</si>
  <si>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</si>
  <si>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</si>
  <si>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</si>
  <si>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</si>
  <si>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</si>
  <si>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</si>
  <si>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</si>
  <si>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</si>
  <si>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</si>
  <si>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</si>
  <si>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</si>
  <si>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</si>
  <si>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</si>
  <si>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</si>
  <si>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</si>
  <si>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</si>
  <si>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</si>
  <si>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</si>
  <si>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</si>
  <si>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</si>
  <si>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</si>
  <si>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</si>
  <si>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</si>
  <si>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</si>
  <si>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</si>
  <si>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</si>
  <si>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</si>
  <si>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</si>
  <si>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</si>
  <si>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</si>
  <si>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</si>
  <si>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</si>
  <si>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</si>
  <si>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</si>
  <si>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</si>
  <si>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</si>
  <si>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</si>
  <si>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</si>
  <si>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</si>
  <si>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</si>
  <si>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</si>
  <si>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</si>
  <si>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</si>
  <si>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</si>
  <si>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</si>
  <si>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</si>
  <si>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</si>
  <si>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</si>
  <si>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</si>
  <si>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</si>
  <si>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</si>
  <si>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</si>
  <si>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</si>
  <si>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</si>
  <si>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</si>
  <si>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</si>
  <si>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</si>
  <si>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</si>
  <si>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</si>
  <si>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</si>
  <si>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</si>
  <si>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</si>
  <si>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</si>
  <si>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</si>
  <si>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</si>
  <si>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</si>
  <si>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</si>
  <si>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</si>
  <si>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</si>
  <si>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</si>
  <si>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</si>
  <si>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</si>
  <si>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</si>
  <si>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</si>
  <si>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</si>
  <si>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</si>
  <si>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</si>
  <si>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</si>
  <si>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</si>
  <si>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</si>
  <si>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</si>
  <si>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</si>
  <si>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</si>
  <si>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</si>
  <si>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</si>
  <si>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</si>
  <si>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</si>
  <si>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</si>
  <si>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</si>
  <si>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</si>
  <si>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</si>
  <si>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</si>
  <si>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</si>
  <si>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</si>
  <si>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</si>
  <si>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</si>
  <si>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</si>
  <si>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</si>
  <si>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</si>
  <si>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</si>
  <si>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</si>
  <si>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</si>
  <si>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</si>
  <si>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</si>
  <si>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</si>
  <si>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</si>
  <si>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</si>
  <si>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</si>
  <si>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</si>
  <si>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</si>
  <si>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</si>
  <si>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</si>
  <si>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</si>
  <si>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</si>
  <si>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</si>
  <si>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</si>
  <si>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</si>
  <si>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</si>
  <si>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</si>
  <si>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</si>
  <si>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</si>
  <si>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</si>
  <si>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</si>
  <si>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</si>
  <si>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</si>
  <si>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</si>
  <si>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</si>
  <si>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</si>
  <si>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</si>
  <si>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</si>
  <si>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</si>
  <si>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</si>
  <si>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</si>
  <si>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</si>
  <si>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</si>
  <si>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</si>
  <si>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</si>
  <si>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</si>
  <si>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</si>
  <si>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</si>
  <si>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</si>
  <si>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</si>
  <si>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</si>
  <si>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</si>
  <si>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</si>
  <si>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</si>
  <si>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</si>
  <si>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</si>
  <si>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</si>
  <si>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</si>
  <si>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</si>
  <si>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</si>
  <si>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</si>
  <si>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</si>
  <si>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</si>
  <si>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</si>
  <si>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</si>
  <si>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</si>
  <si>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</si>
  <si>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</si>
  <si>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</si>
  <si>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</si>
  <si>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</si>
  <si>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</si>
  <si>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</si>
  <si>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</si>
  <si>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</si>
  <si>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</si>
  <si>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</si>
  <si>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PCM-20251003-00001284</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</si>
  <si>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</si>
  <si>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</si>
  <si>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</si>
  <si>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</si>
  <si>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</si>
  <si>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</si>
  <si>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</si>
  <si>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</si>
  <si>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</si>
  <si>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</si>
  <si>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</si>
  <si>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</si>
  <si>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</si>
  <si>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</si>
  <si>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</si>
  <si>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</si>
  <si>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</si>
  <si>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</si>
  <si>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</si>
  <si>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</si>
  <si>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</si>
  <si>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</si>
  <si>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</si>
  <si>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</si>
  <si>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</si>
  <si>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</si>
  <si>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</si>
  <si>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</si>
  <si>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</si>
  <si>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</si>
  <si>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</si>
  <si>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</si>
  <si>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</si>
  <si>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</si>
  <si>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</si>
  <si>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</si>
  <si>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</si>
  <si>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</si>
  <si>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</si>
  <si>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</si>
  <si>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</si>
  <si>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</si>
  <si>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</si>
  <si>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</si>
  <si>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</si>
  <si>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</si>
  <si>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</si>
  <si>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</si>
  <si>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</si>
  <si>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</si>
  <si>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</si>
  <si>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</si>
  <si>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</si>
  <si>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</si>
  <si>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</si>
  <si>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</si>
  <si>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</si>
  <si>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</si>
  <si>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</si>
  <si>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</si>
  <si>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</si>
  <si>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</si>
  <si>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</si>
  <si>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</si>
  <si>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</si>
  <si>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</si>
  <si>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</si>
  <si>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</si>
  <si>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</si>
  <si>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</si>
  <si>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</si>
  <si>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</si>
  <si>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</si>
  <si>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</si>
  <si>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</si>
  <si>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</si>
  <si>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</si>
  <si>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</si>
  <si>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</si>
  <si>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</si>
  <si>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</si>
  <si>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</si>
  <si>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</si>
  <si>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</si>
  <si>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</si>
  <si>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</si>
  <si>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</si>
  <si>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</si>
  <si>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</si>
  <si>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</si>
  <si>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</si>
  <si>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</si>
  <si>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</si>
  <si>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</si>
  <si>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</si>
  <si>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</si>
  <si>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</si>
  <si>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</si>
  <si>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</si>
  <si>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</si>
  <si>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</si>
  <si>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</si>
  <si>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70 Min </t>
  </si>
  <si>
    <t>No PCM</t>
  </si>
  <si>
    <t xml:space="preserve">2025-10-03 17:09:08	</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</si>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</sst>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3">
    <sortCondition ref="H1:H5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270.82603796296462</v>
      </c>
      <c r="H2" s="142">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64">
        <v>4</v>
      </c>
      <c r="D3" s="93" t="s">
        <v>18977</v>
      </c>
      <c r="E3" s="65" t="s">
        <v>38964</v>
      </c>
      <c r="F3" s="66">
        <v>45933.74423611111</v>
      </c>
      <c r="G3" s="67">
        <f ca="1">IFERROR(NOW()-F3,"")</f>
        <v>3.0227777780964971E-2</v>
      </c>
      <c r="H3" s="68">
        <v>45933.74423611111</v>
      </c>
      <c r="I3" s="73" t="str">
        <f>IFERROR(VLOOKUP(D3,DB!A:F,6,0),"")</f>
        <v>SCECO</v>
      </c>
      <c r="J3" s="73" t="str">
        <f>IFERROR(VLOOKUP(D3,DB!A:G,7,0),"")</f>
        <v>Good</v>
      </c>
      <c r="K3" s="69" t="s">
        <v>38967</v>
      </c>
      <c r="L3" s="70" t="str">
        <f>IFERROR(VLOOKUP(D3,DB!A:I,9,0),"")</f>
        <v>Latis</v>
      </c>
    </row>
    <row r="4" spans="1:12" ht="15" customHeight="1">
      <c r="A4" s="63"/>
      <c r="B4" s="73" t="str">
        <f>IFERROR(VLOOKUP(D4,DB!A:K,11,0),"")</f>
        <v/>
      </c>
      <c r="C4" s="64"/>
      <c r="D4" s="64"/>
      <c r="E4" s="65"/>
      <c r="F4" s="66"/>
      <c r="G4" s="67">
        <f ca="1">IFERROR(NOW()-F4,"")</f>
        <v>45933.774463888891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45933.774463888891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45933.774463888891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45933.774463888891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45933.774463888891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45933.774463888891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45933.774463888891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45933.774463888891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45933.774463888891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45933.774463888891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45933.774463888891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45933.774463888891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45933.774463888891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45933.774463888891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45933.774463888891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45933.774463888891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45933.774463888891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45933.774463888891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45933.774463888891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45933.774463888891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45933.774463888891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45933.774463888891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45933.774463888891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45933.774463888891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45933.774463888891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45933.774463888891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45933.774463888891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45933.774463888891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45933.774463888891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45933.774463888891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45933.774463888891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45933.774463888891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45933.774463888891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45933.774463888891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45933.774463888891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45933.774463888891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45933.774463888891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45933.774463888891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45933.774463888891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45933.774463888891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45933.774463888891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45933.774463888891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45933.774463888891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45933.774463888891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45933.774463888891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45933.774463888891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45933.774463888891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45933.774463888891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45933.774463888891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45933.774463888891</v>
      </c>
      <c r="H53" s="68"/>
      <c r="I53" s="73" t="str">
        <f>IFERROR(VLOOKUP(D53,DB!A:F,6,0),"")</f>
        <v/>
      </c>
      <c r="J53" s="73" t="str">
        <f>IFERROR(VLOOKUP(D53,DB!A:G,7,0),"")</f>
        <v/>
      </c>
      <c r="K53" s="69"/>
      <c r="L53" s="70" t="str">
        <f>IFERROR(VLOOKUP(D53,DB!A:I,9,0),"")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242.12268148147996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127.04738055555936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108.77462592592929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45933.774463888891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45933.774463888891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45933.774463888891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45933.774463888891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45933.774463888891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45933.774463888891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45933.774463888891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45933.774463888891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45933.774463888891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45933.774463888891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45933.774463888891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45933.774463888891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45933.774463888891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45933.774463888891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45933.774463888891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45933.774463888891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45933.774463888891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45933.774463888891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45933.774463888891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45933.774463888891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45933.774463888891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45933.774463888891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45933.774463888891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45933.774463888891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45933.774463888891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45933.774463888891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45933.774463888891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45933.774463888891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45933.774463888891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45933.774463888891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45933.774463888891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45933.774463888891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45933.774463888891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45933.774463888891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45933.774463888891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45933.774463888891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45933.774463888891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45933.774463888891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45933.774463888891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45933.774463888891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45933.774463888891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45933.774463888891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45933.774463888891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45933.774463888891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45933.774463888891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45933.774463888891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45933.774463888891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45933.774463888891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45933.774463888891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45933.774463888891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45933.774463888891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45933.774463888891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45933.774463888891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45933.774463888891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45933.774463888891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45933.774463888891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45933.774463888891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45933.774463888891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45933.774463888891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45933.774463888891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45933.774463888891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45933.774463888891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45933.774463888891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45933.774463888891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45933.774463888891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45933.774463888891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45933.774463888891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45933.774463888891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45933.774463888891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45933.774463888891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45933.774463888891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45933.774463888891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45933.774463888891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45933.774463888891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45933.774463888891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45933.774463888891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45933.774463888891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45933.774463888891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45933.774463888891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45933.774463888891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45933.774463888891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45933.774463888891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45933.774463888891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45933.774463888891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45933.774463888891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45933.774463888891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45933.774463888891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45933.774463888891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45933.774463888891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45933.774463888891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45933.774463888891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45933.774463888891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45933.774463888891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45933.774463888891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45933.774463888891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45933.774463888891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45933.774463888891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45933.774463888891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45933.774463888891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45933.774463888891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45933.774463888891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45933.774463888891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45933.774463888891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45933.774463888891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45933.774463888891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45933.774463888891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45933.774463888891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45933.774463888891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45933.774463888891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45933.774463888891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45933.774463888891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45933.774463888891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45933.774463888891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45933.774463888891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45933.774463888891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45933.774463888891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45933.774463888891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45933.774463888891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45933.774463888891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45933.774463888891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45933.774463888891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45933.774463888891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45933.774463888891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45933.774463888891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45933.774463888891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45933.774463888891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45933.774463888891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45933.774463888891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45933.774463888891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45933.774463888891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45933.774463888891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45933.774463888891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45933.774463888891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45933.774463888891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45933.774463888891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45933.774463888891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45933.774463888891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45933.774463888891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45933.774463888891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45933.774463888891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45933.774463888891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45933.774463888891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45933.774463888891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45933.774463888891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45933.774463888891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45933.774463888891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45933.774463888891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45933.774463888891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45933.774463888891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45933.774463888891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45933.774463888891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45933.774463888891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45933.774463888891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45933.774463888891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45933.774463888891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45933.774463888891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45933.774463888891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45933.774463888891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45933.774463888891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45933.774463888891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45933.774463888891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45933.774463888891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45933.774463888891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45933.774463888891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45933.774463888891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45933.774463888891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45933.774463888891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45933.774463888891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45933.774463888891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45933.774463888891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45933.774463888891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45933.774463888891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45933.774463888891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45933.774463888891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45933.774463888891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45933.774463888891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45933.774463888891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45933.774463888891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45933.774463888891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45933.774463888891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45933.774463888891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45933.774463888891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45933.774463888891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45933.774463888891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45933.774463888891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45933.774463888891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45933.774463888891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45933.774463888891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45933.774463888891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45933.774463888891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45933.774463888891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45933.774463888891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45933.774463888891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45933.774463888891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45933.774463888891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45933.774463888891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45933.774463888891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45933.774463888891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45933.774463888891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45933.774463888891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45933.774463888891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45933.774463888891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45933.774463888891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45933.774463888891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45933.774463888891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45933.774463888891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45933.774463888891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45933.774463888891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45933.774463888891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45933.774463888891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45933.774463888891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45933.774463888891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45933.774463888891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45933.774463888891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45933.774463888891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45933.774463888891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45933.774463888891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45933.774463888891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45933.774463888891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45933.774463888891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45933.774463888891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45933.774463888891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45933.774463888891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45933.774463888891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45933.774463888891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45933.774463888891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45933.774463888891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45933.774463888891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45933.774463888891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45933.774463888891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45933.774463888891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45933.774463888891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45933.774463888891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45933.774463888891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45933.774463888891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45933.774463888891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45933.774463888891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45933.774463888891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45933.774463888891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45933.774463888891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45933.774463888891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45933.774463888891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45933.774463888891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45933.774463888891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45933.774463888891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45933.774463888891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45933.774463888891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45933.774463888891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45933.774463888891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45933.774463888891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45933.774463888891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45933.774463888891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45933.774463888891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45933.774463888891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45933.774463888891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45933.774463888891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45933.774463888891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45933.774463888891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45933.774463888891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45933.774463888891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45933.774463888891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45933.774463888891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45933.774463888891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45933.774463888891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45933.774463888891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45933.774463888891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45933.774463888891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45933.774463888891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45933.774463888891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45933.774463888891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45933.774463888891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45933.774463888891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45933.774463888891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45933.774463888891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45933.774463888891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45933.774463888891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45933.774463888891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45933.774463888891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45933.774463888891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45933.774463888891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45933.774463888891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45933.774463888891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45933.774463888891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45933.774463888891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45933.774463888891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45933.774463888891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45933.774463888891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45933.774463888891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45933.774463888891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45933.774463888891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45933.774463888891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45933.774463888891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45933.774463888891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45933.774463888891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45933.774463888891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45933.774463888891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45933.774463888891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45933.774463888891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45933.774463888891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45933.774463888891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45933.774463888891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45933.774463888891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45933.774463888891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45933.774463888891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45933.774463888891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45933.774463888891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45933.774463888891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45933.774463888891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45933.774463888891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45933.774463888891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45933.774463888891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45933.774463888891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45933.774463888891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45933.774463888891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45933.774463888891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45933.774463888891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45933.774463888891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45933.774463888891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45933.774463888891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45933.774463888891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45933.774463888891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45933.774463888891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45933.774463888891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45933.774463888891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45933.774463888891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45933.774463888891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45933.774463888891</v>
      </c>
      <c r="H2" s="22"/>
      <c r="I2" s="19" t="str">
        <f>IFERROR(VLOOKUP(D2,DB!A:F,6,0),"")</f>
        <v/>
      </c>
      <c r="J2" s="18" t="str">
        <f>IFERROR(VLOOKUP(D2,DB!A:G,7,0),"")</f>
        <v/>
      </c>
      <c r="K2" s="50"/>
      <c r="L2" s="23" t="str">
        <f>IFERROR(VLOOKUP(D2,DB!A:I,9,0),"")</f>
        <v/>
      </c>
    </row>
    <row r="3" spans="1:13" ht="15" customHeight="1">
      <c r="A3" s="19"/>
      <c r="B3" s="75" t="str">
        <f>IFERROR(VLOOKUP(D3,DB!A:K,11,0),"")</f>
        <v>R3</v>
      </c>
      <c r="C3" s="18"/>
      <c r="D3" s="18" t="s">
        <v>19093</v>
      </c>
      <c r="E3" s="18"/>
      <c r="F3" s="20"/>
      <c r="G3" s="21">
        <f t="shared" ca="1" si="0"/>
        <v>45933.774463888891</v>
      </c>
      <c r="H3" s="22"/>
      <c r="I3" s="19" t="str">
        <f>IFERROR(VLOOKUP(D3,DB!A:F,6,0),"")</f>
        <v>Power Cube</v>
      </c>
      <c r="J3" s="18" t="str">
        <f>IFERROR(VLOOKUP(D3,DB!A:G,7,0),"")</f>
        <v>No BB Design+Good</v>
      </c>
      <c r="K3" s="50"/>
      <c r="L3" s="23" t="str">
        <f>IFERROR(VLOOKUP(D3,DB!A:I,9,0),"")</f>
        <v>Latis</v>
      </c>
    </row>
    <row r="4" spans="1:13" ht="15" customHeight="1">
      <c r="A4" s="19"/>
      <c r="B4" s="75" t="str">
        <f>IFERROR(VLOOKUP(D4,DB!A:K,11,0),"")</f>
        <v/>
      </c>
      <c r="C4" s="18"/>
      <c r="D4" s="18"/>
      <c r="E4" s="18"/>
      <c r="F4" s="20"/>
      <c r="G4" s="21">
        <f t="shared" ca="1" si="0"/>
        <v>45933.774463888891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45933.774463888891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45933.774463888891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45933.774463888891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45933.774463888891</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45933.774463888891</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45933.774463888891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45933.774463888891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45933.774463888891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45933.774463888891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45933.774463888891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45933.774463888891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45933.774463888891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45933.774463888891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45933.774463888891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45933.774463888891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45933.774463888891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45933.774463888891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45933.774463888891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45933.774463888891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45933.774463888891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45933.774463888891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45933.774463888891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45933.774463888891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45933.774463888891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45933.774463888891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45933.774463888891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45933.774463888891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45933.774463888891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45933.774463888891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45933.774463888891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45933.774463888891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45933.774463888891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45933.774463888891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45933.774463888891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45933.774463888891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45933.774463888891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45933.774463888891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45933.774463888891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45933.774463888891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45933.774463888891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45933.774463888891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45933.774463888891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45933.774463888891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45933.774463888891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45933.774463888891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45933.774463888891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45933.774463888891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45933.774463888891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45933.774463888891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45933.774463888891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45933.774463888891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45933.774463888891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45933.774463888891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45933.774463888891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45933.774463888891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45933.774463888891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45933.774463888891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45933.774463888891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45933.774463888891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45933.774463888891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45933.774463888891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45933.774463888891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45933.774463888891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45933.774463888891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45933.774463888891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45933.774463888891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45933.774463888891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45933.774463888891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45933.774463888891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45933.774463888891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45933.774463888891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45933.774463888891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45933.774463888891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45933.774463888891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45933.774463888891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45933.774463888891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45933.774463888891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45933.774463888891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45933.774463888891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45933.774463888891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45933.774463888891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45933.774463888891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45933.774463888891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45933.774463888891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45933.774463888891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45933.774463888891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45933.774463888891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45933.774463888891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45933.774463888891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45933.774463888891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45933.774463888891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45933.774463888891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45933.774463888891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45933.774463888891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45933.774463888891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45933.774463888891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45933.774463888891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45933.774463888891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45933.774463888891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45933.774463888891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45933.774463888891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45933.774463888891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45933.774463888891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45933.774463888891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45933.774463888891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45933.774463888891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45933.774463888891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45933.774463888891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45933.774463888891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45933.774463888891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45933.774463888891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45933.774463888891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45933.774463888891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45933.774463888891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45933.774463888891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45933.774463888891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45933.774463888891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45933.774463888891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45933.774463888891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45933.774463888891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45933.774463888891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45933.774463888891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45933.774463888891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45933.774463888891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45933.774463888891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45933.774463888891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45933.774463888891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45933.774463888891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45933.774463888891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45933.774463888891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45933.774463888891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45933.774463888891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45933.774463888891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45933.774463888891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45933.774463888891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45933.774463888891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45933.774463888891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45933.774463888891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45933.774463888891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45933.774463888891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45933.774463888891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45933.774463888891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45933.774463888891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45933.774463888891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45933.774463888891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45933.774463888891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45933.774463888891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45933.774463888891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45933.774463888891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45933.774463888891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45933.774463888891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45933.774463888891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45933.774463888891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45933.774463888891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45933.774463888891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45933.774463888891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45933.774463888891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45933.774463888891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45933.774463888891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45933.774463888891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45933.774463888891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45933.774463888891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45933.774463888891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45933.774463888891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45933.774463888891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45933.774463888891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45933.774463888891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45933.774463888891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45933.774463888891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45933.774463888891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45933.774463888891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45933.774463888891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45933.774463888891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45933.774463888891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45933.774463888891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45933.774463888891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45933.774463888891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45933.774463888891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45933.774463888891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45933.774463888891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45933.774463888891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45933.774463888891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45933.774463888891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45933.774463888891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45933.774463888891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45933.774463888891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45933.774463888891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45933.774463888891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45933.774463888891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45933.774463888891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45933.774463888891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45933.774463888891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45933.774463888891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45933.774463888891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45933.774463888891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45933.774463888891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45933.774463888891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45933.774463888891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45933.774463888891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45933.774463888891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45933.774463888891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45933.774463888891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45933.774463888891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45933.774463888891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45933.774463888891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45933.774463888891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45933.774463888891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45933.774463888891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45933.774463888891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45933.774463888891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45933.774463888891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45933.774463888891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45933.774463888891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45933.774463888891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45933.774463888891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45933.774463888891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45933.774463888891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45933.774463888891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45933.774463888891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45933.774463888891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45933.774463888891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45933.774463888891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45933.774463888891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45933.774463888891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45933.774463888891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45933.774463888891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45933.774463888891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45933.774463888891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45933.774463888891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45933.774463888891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45933.774463888891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45933.774463888891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45933.774463888891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45933.774463888891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45933.774463888891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45933.774463888891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45933.774463888891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45933.774463888891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45933.774463888891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45933.774463888891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45933.774463888891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45933.774463888891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45933.774463888891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45933.774463888891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45933.774463888891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45933.774463888891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45933.774463888891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45933.774463888891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45933.774463888891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45933.774463888891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45933.774463888891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45933.774463888891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45933.774463888891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45933.774463888891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45933.774463888891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45933.774463888891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45933.774463888891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45933.774463888891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45933.774463888891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45933.774463888891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45933.774463888891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45933.774463888891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45933.774463888891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45933.774463888891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45933.774463888891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45933.774463888891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45933.774463888891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45933.774463888891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45933.774463888891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45933.774463888891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45933.774463888891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45933.774463888891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45933.774463888891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45933.774463888891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45933.774463888891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45933.774463888891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45933.774463888891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45933.774463888891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45933.774463888891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45933.774463888891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45933.774463888891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45933.774463888891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45933.774463888891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45933.774463888891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45933.774463888891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45933.774463888891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45933.774463888891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45933.774463888891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45933.774463888891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45933.774463888891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45933.774463888891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45933.774463888891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45933.774463888891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45933.774463888891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45933.774463888891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45933.774463888891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45933.774463888891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45933.774463888891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45933.774463888891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45933.774463888891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45933.774463888891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45933.774463888891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45933.774463888891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45933.774463888891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45933.774463888891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45933.774463888891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45933.774463888891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45933.774463888891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45933.774463888891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45933.774463888891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45933.774463888891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45933.774463888891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45933.774463888891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45933.774463888891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45933.774463888891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45933.774463888891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45933.774463888891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45933.774463888891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45933.774463888891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45933.774463888891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45933.774463888891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45933.774463888891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45933.774463888891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45933.774463888891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45933.774463888891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45933.774463888891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45933.774463888891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45933.774463888891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45933.774463888891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45933.774463888891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45933.774463888891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45933.774463888891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45933.774463888891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45933.774463888891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45933.774463888891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45933.774463888891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45933.774463888891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45933.774463888891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45933.774463888891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45933.774463888891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45933.774463888891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45933.774463888891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45933.774463888891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45933.774463888891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45933.774463888891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45933.774463888891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45933.774463888891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45933.774463888891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45933.774463888891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45933.774463888891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45933.774463888891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45933.774463888891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45933.774463888891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45933.774463888891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45933.774463888891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45933.774463888891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45933.774463888891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45933.774463888891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45933.774463888891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45933.774463888891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45933.774463888891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45933.774463888891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45933.774463888891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45933.774463888891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45933.774463888891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45933.774463888891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45933.774463888891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45933.774463888891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45933.774463888891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45933.774463888891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45933.774463888891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45933.774463888891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45933.774463888891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45933.774463888891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45933.774463888891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45933.774463888891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45933.774463888891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45933.774463888891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45933.774463888891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45933.774463888891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45933.774463888891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45933.774463888891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45933.774463888891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45933.774463888891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45933.774463888891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45933.774463888891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45933.774463888891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45933.774463888891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45933.774463888891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45933.774463888891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45933.774463888891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45933.774463888891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45933.774463888891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45933.774463888891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45933.774463888891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45933.774463888891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45933.774463888891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45933.774463888891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45933.774463888891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45933.774463888891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45933.774463888891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45933.774463888891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45933.774463888891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45933.774463888891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45933.774463888891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45933.774463888891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45933.774463888891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45933.774463888891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45933.774463888891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45933.774463888891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45933.774463888891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45933.774463888891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45933.774463888891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45933.774463888891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45933.774463888891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45933.774463888891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45933.774463888891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45933.774463888891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45933.774463888891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45933.774463888891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45933.774463888891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45933.774463888891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45933.774463888891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45933.774463888891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45933.774463888891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45933.774463888891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45933.774463888891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45933.774463888891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45933.774463888891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45933.774463888891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45933.774463888891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45933.774463888891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45933.774463888891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45933.774463888891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45933.774463888891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45933.774463888891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45933.774463888891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45933.774463888891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45933.774463888891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45933.774463888891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45933.774463888891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45933.774463888891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45933.774463888891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45933.774463888891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45933.774463888891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45933.774463888891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45933.774463888891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45933.774463888891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45933.774463888891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45933.774463888891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45933.774463888891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45933.774463888891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45933.774463888891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45933.774463888891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45933.774463888891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45933.774463888891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45933.774463888891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45933.774463888891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45933.774463888891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45933.774463888891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45933.774463888891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45933.774463888891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45933.774463888891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45933.774463888891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45933.774463888891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45933.774463888891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45933.774463888891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45933.774463888891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45933.774463888891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45933.774463888891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45933.774463888891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45933.774463888891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45933.774463888891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45933.774463888891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45933.774463888891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45933.774463888891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45933.774463888891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45933.774463888891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45933.774463888891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45933.774463888891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45933.774463888891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45933.774463888891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45933.774463888891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45933.774463888891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45933.774463888891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45933.774463888891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45933.774463888891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45933.774463888891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45933.774463888891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45933.774463888891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45933.774463888891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45933.774463888891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45933.774463888891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45933.774463888891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45933.774463888891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45933.774463888891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45933.774463888891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45933.774463888891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45933.774463888891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45933.774463888891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45933.774463888891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45933.774463888891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45933.774463888891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45933.774463888891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45933.774463888891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45933.774463888891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45933.774463888891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45933.774463888891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45933.774463888891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45933.774463888891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45933.774463888891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45933.774463888891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45933.774463888891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45933.774463888891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45933.774463888891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45933.774463888891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45933.774463888891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45933.774463888891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45933.774463888891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45933.774463888891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45933.774463888891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45933.774463888891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45933.774463888891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45933.774463888891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45933.774463888891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45933.774463888891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45933.774463888891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45933.774463888891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45933.774463888891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45933.774463888891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45933.774463888891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45933.774463888891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45933.774463888891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45933.774463888891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45933.774463888891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45933.774463888891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45933.774463888891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45933.774463888891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45933.774463888891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45933.774463888891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45933.774463888891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45933.774463888891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45933.774463888891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45933.774463888891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45933.774463888891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45933.774463888891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45933.774463888891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45933.774463888891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45933.774463888891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45933.774463888891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45933.774463888891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45933.774463888891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45933.774463888891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45933.774463888891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45933.774463888891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45933.774463888891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45933.774463888891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45933.774463888891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45933.774463888891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45933.774463888891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45933.774463888891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45933.774463888891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45933.774463888891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45933.774463888891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45933.774463888891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45933.774463888891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45933.774463888891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45933.774463888891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45933.774463888891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45933.774463888891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45933.774463888891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45933.774463888891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45933.774463888891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45933.774463888891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45933.774463888891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45933.774463888891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45933.774463888891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45933.774463888891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45933.774463888891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45933.774463888891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45933.774463888891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45933.774463888891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45933.774463888891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45933.774463888891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45933.774463888891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45933.774463888891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45933.774463888891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45933.774463888891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45933.774463888891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45933.774463888891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45933.774463888891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45933.774463888891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45933.774463888891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45933.774463888891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45933.774463888891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45933.774463888891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45933.774463888891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45933.774463888891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45933.774463888891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45933.774463888891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45933.774463888891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45933.774463888891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45933.774463888891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45933.774463888891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45933.774463888891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45933.774463888891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45933.774463888891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45933.774463888891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45933.774463888891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45933.774463888891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45933.774463888891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45933.774463888891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45933.774463888891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45933.774463888891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45933.774463888891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45933.774463888891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45933.774463888891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45933.774463888891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45933.774463888891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45933.774463888891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45933.774463888891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45933.774463888891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45933.774463888891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45933.774463888891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45933.774463888891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45933.774463888891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45933.774463888891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45933.774463888891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45933.774463888891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45933.774463888891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45933.774463888891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45933.774463888891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45933.774463888891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45933.774463888891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45933.774463888891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45933.774463888891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45933.774463888891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45933.774463888891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45933.774463888891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45933.774463888891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45933.774463888891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45933.774463888891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45933.774463888891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45933.774463888891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45933.774463888891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45933.774463888891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45933.774463888891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45933.774463888891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45933.774463888891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45933.774463888891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45933.774463888891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45933.774463888891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45933.774463888891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45933.774463888891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45933.774463888891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45933.774463888891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45933.774463888891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45933.774463888891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45933.774463888891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45933.774463888891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45933.774463888891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45933.774463888891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45933.774463888891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45933.774463888891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45933.774463888891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45933.774463888891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45933.774463888891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45933.774463888891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45933.774463888891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45933.774463888891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45933.774463888891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45933.774463888891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45933.774463888891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45933.774463888891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45933.774463888891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45933.774463888891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45933.774463888891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45933.774463888891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45933.774463888891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45933.774463888891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45933.774463888891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45933.774463888891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45933.774463888891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45933.774463888891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45933.774463888891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45933.774463888891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45933.774463888891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45933.774463888891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45933.774463888891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45933.774463888891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45933.774463888891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45933.774463888891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45933.774463888891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45933.774463888891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45933.774463888891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45933.774463888891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45933.774463888891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45933.774463888891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45933.774463888891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45933.774463888891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45933.774463888891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45933.774463888891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45933.774463888891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45933.774463888891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45933.774463888891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45933.774463888891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45933.774463888891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45933.774463888891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45933.774463888891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45933.774463888891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45933.774463888891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45933.774463888891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45933.774463888891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45933.774463888891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45933.774463888891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45933.774463888891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45933.774463888891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45933.774463888891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45933.774463888891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45933.774463888891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45933.774463888891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45933.774463888891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45933.774463888891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45933.774463888891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45933.774463888891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45933.774463888891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45933.774463888891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45933.774463888891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45933.774463888891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45933.774463888891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45933.774463888891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45933.774463888891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45933.774463888891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45933.774463888891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45933.774463888891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45933.774463888891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45933.774463888891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45933.774463888891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45933.774463888891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45933.774463888891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45933.774463888891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45933.774463888891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45933.774463888891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45933.774463888891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45933.774463888891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45933.774463888891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45933.774463888891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45933.774463888891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45933.774463888891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45933.774463888891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45933.774463888891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45933.774463888891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45933.774463888891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45933.774463888891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45933.774463888891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45933.774463888891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45933.774463888891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45933.774463888891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45933.774463888891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45933.774463888891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45933.774463888891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45933.774463888891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45933.774463888891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45933.774463888891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45933.774463888891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45933.774463888891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45933.774463888891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45933.774463888891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45933.774463888891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45933.774463888891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45933.774463888891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45933.774463888891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45933.774463888891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45933.774463888891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45933.774463888891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45933.774463888891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45933.774463888891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45933.774463888891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45933.774463888891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45933.774463888891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45933.774463888891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45933.774463888891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45933.774463888891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45933.774463888891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45933.774463888891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45933.774463888891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45933.774463888891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45933.774463888891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45933.774463888891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45933.774463888891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45933.774463888891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45933.774463888891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45933.774463888891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45933.774463888891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45933.774463888891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45933.774463888891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45933.774463888891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45933.774463888891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45933.774463888891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45933.774463888891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45933.774463888891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45933.774463888891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45933.774463888891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45933.774463888891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45933.774463888891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45933.774463888891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45933.774463888891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45933.774463888891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45933.774463888891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45933.774463888891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45933.774463888891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45933.774463888891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45933.774463888891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45933.774463888891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45933.774463888891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45933.774463888891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45933.774463888891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45933.774463888891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45933.774463888891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45933.774463888891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45933.774463888891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45933.774463888891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45933.774463888891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45933.774463888891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45933.774463888891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45933.774463888891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45933.774463888891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45933.774463888891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45933.774463888891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45933.774463888891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45933.774463888891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45933.774463888891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45933.774463888891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45933.774463888891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45933.774463888891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45933.774463888891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45933.774463888891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45933.774463888891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45933.774463888891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45933.774463888891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45933.774463888891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45933.774463888891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45933.774463888891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45933.774463888891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45933.774463888891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45933.774463888891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45933.774463888891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45933.774463888891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45933.774463888891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45933.774463888891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45933.774463888891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45933.774463888891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45933.774463888891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45933.774463888891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45933.774463888891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45933.774463888891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45933.774463888891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45933.774463888891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45933.774463888891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45933.774463888891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45933.774463888891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45933.774463888891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45933.774463888891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45933.774463888891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45933.774463888891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45933.774463888891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45933.774463888891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45933.774463888891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45933.774463888891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45933.774463888891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45933.774463888891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45933.774463888891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45933.774463888891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45933.774463888891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45933.774463888891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45933.774463888891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45933.774463888891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45933.774463888891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45933.774463888891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45933.774463888891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45933.774463888891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45933.774463888891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45933.774463888891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45933.774463888891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45933.774463888891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45933.774463888891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45933.774463888891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45933.774463888891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45933.774463888891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45933.774463888891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45933.774463888891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45933.774463888891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45933.774463888891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45933.774463888891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45933.774463888891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45933.774463888891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45933.774463888891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45933.774463888891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45933.774463888891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45933.774463888891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45933.774463888891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45933.774463888891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45933.774463888891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45933.774463888891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45933.774463888891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45933.774463888891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45933.774463888891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45933.774463888891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45933.774463888891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45933.774463888891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45933.774463888891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45933.774463888891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45933.774463888891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45933.774463888891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45933.774463888891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45933.774463888891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45933.774463888891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45933.774463888891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45933.774463888891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45933.774463888891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45933.774463888891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45933.774463888891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45933.774463888891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45933.774463888891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45933.774463888891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45933.774463888891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45933.774463888891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45933.774463888891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45933.774463888891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45933.774463888891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45933.774463888891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45933.774463888891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45933.774463888891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45933.774463888891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45933.774463888891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45933.774463888891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45933.774463888891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45933.774463888891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45933.774463888891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45933.774463888891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45933.774463888891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45933.774463888891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45933.774463888891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45933.774463888891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45933.774463888891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45933.774463888891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45933.774463888891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45933.774463888891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45933.774463888891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45933.774463888891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45933.774463888891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45933.774463888891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45933.774463888891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45933.774463888891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45933.774463888891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45933.774463888891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45933.774463888891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45933.774463888891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45933.774463888891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45933.774463888891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45933.774463888891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45933.774463888891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45933.774463888891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45933.774463888891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45933.774463888891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45933.774463888891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45933.774463888891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45933.774463888891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45933.774463888891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45933.774463888891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45933.774463888891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45933.774463888891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45933.774463888891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45933.774463888891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45933.774463888891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45933.774463888891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45933.774463888891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45933.774463888891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45933.774463888891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45933.774463888891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45933.774463888891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45933.774463888891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45933.774463888891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45933.774463888891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45933.774463888891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45933.774463888891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45933.774463888891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45933.774463888891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45933.774463888891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45933.774463888891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45933.774463888891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45933.774463888891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45933.774463888891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45933.774463888891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45933.774463888891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45933.774463888891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45933.774463888891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45933.774463888891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45933.774463888891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45933.774463888891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45933.774463888891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45933.774463888891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45933.774463888891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45933.774463888891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45933.774463888891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45933.774463888891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45933.774463888891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45933.774463888891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45933.774463888891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45933.774463888891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45933.774463888891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45933.774463888891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45933.774463888891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45933.774463888891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45933.774463888891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45933.774463888891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45933.774463888891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45933.774463888891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45933.774463888891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45933.774463888891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45933.774463888891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45933.774463888891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45933.774463888891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45933.774463888891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45933.774463888891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45933.774463888891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45933.774463888891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45933.774463888891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45933.774463888891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45933.774463888891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45933.774463888891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45933.774463888891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45933.774463888891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45933.774463888891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45933.774463888891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45933.774463888891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45933.774463888891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45933.774463888891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45933.774463888891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45933.774463888891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45933.774463888891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45933.774463888891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45933.774463888891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45933.774463888891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45933.774463888891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45933.774463888891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45933.774463888891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45933.774463888891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45933.774463888891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45933.774463888891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45933.774463888891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45933.774463888891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45933.774463888891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45933.774463888891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45933.774463888891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45933.774463888891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45933.774463888891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45933.774463888891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45933.774463888891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45933.774463888891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45933.774463888891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45933.774463888891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45933.774463888891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45933.774463888891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45933.774463888891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45933.774463888891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45933.774463888891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45933.774463888891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45933.774463888891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45933.774463888891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45933.774463888891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45933.774463888891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45933.774463888891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45933.774463888891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45933.774463888891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45933.774463888891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45933.774463888891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45933.774463888891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45933.774463888891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45933.774463888891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45933.774463888891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45933.774463888891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45933.774463888891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45933.774463888891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45933.774463888891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45933.774463888891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45933.774463888891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45933.774463888891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45933.774463888891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45933.774463888891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45933.774463888891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45933.774463888891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45933.774463888891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45933.774463888891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45933.774463888891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45933.774463888891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45933.774463888891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45933.774463888891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45933.774463888891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45933.774463888891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45933.774463888891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45933.774463888891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45933.774463888891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45933.774463888891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45933.774463888891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45933.774463888891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45933.774463888891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45933.774463888891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45933.774463888891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45933.774463888891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45933.774463888891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45933.774463888891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45933.774463888891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45933.774463888891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45933.774463888891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45933.774463888891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45933.774463888891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45933.774463888891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45933.774463888891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45933.774463888891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45933.774463888891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45933.774463888891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45933.774463888891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45933.774463888891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45933.774463888891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45933.774463888891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45933.774463888891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45933.774463888891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45933.774463888891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45933.774463888891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45933.774463888891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45933.774463888891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45933.774463888891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45933.774463888891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45933.774463888891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45933.774463888891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45933.774463888891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45933.774463888891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45933.774463888891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45933.774463888891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45933.774463888891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45933.774463888891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45933.774463888891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45933.774463888891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45933.774463888891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45933.774463888891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45933.774463888891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45933.774463888891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45933.774463888891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45933.774463888891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45933.774463888891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45933.774463888891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45933.774463888891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45933.774463888891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45933.774463888891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45933.774463888891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45933.774463888891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45933.774463888891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45933.774463888891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45933.774463888891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45933.774463888891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45933.774463888891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45933.774463888891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45933.774463888891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45933.774463888891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45933.774463888891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45933.774463888891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45933.774463888891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45933.774463888891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45933.774463888891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45933.774463888891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45933.774463888891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45933.774463888891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45933.774463888891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45933.774463888891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45933.774463888891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45933.774463888891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45933.774463888891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45933.774463888891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45933.774463888891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45933.774463888891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45933.774463888891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45933.774463888891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45933.774463888891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45933.774463888891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45933.774463888891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45933.774463888891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45933.774463888891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45933.774463888891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45933.774463888891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45933.774463888891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45933.774463888891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45933.774463888891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45933.774463888891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45933.774463888891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45933.774463888891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45933.774463888891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45933.774463888891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45933.774463888891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45933.774463888891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45933.774463888891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45933.774463888891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45933.774463888891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45933.774463888891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45933.774463888891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45933.774463888891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45933.774463888891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45933.774463888891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45933.774463888891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45933.774463888891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45933.774463888891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45933.774463888891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45933.774463888891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45933.774463888891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45933.774463888891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45933.774463888891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45933.774463888891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45933.774463888891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45933.774463888891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45933.774463888891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45933.774463888891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45933.774463888891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45933.774463888891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45933.774463888891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45933.774463888891</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230.29374629629456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2.8841861111141043</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45933.774463888891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45933.774463888891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45933.774463888891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45933.774463888891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45933.774463888891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45933.774463888891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45933.774463888891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45933.774463888891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45933.774463888891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45933.774463888891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45933.774463888891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45933.774463888891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45933.774463888891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45933.774463888891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45933.774463888891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45933.774463888891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45933.774463888891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45933.774463888891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45933.774463888891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45933.774463888891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45933.774463888891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45933.774463888891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45933.774463888891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45933.774463888891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45933.774463888891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45933.774463888891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45933.774463888891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45933.774463888891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45933.774463888891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45933.774463888891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45933.774463888891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45933.774463888891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45933.774463888891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45933.774463888891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45933.774463888891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45933.774463888891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45933.774463888891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45933.774463888891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45933.774463888891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45933.774463888891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45933.774463888891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45933.774463888891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45933.774463888891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45933.774463888891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45933.774463888891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45933.774463888891</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41.942403703702439</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7.5855865740741137</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45933.774463888891</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45933.774463888891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45933.774463888891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45933.774463888891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45933.774463888891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45933.774463888891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45933.774463888891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45933.774463888891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45933.774463888891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45933.774463888891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45933.774463888891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45933.774463888891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45933.774463888891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45933.774463888891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45933.774463888891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45933.774463888891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45933.774463888891</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45933.774463888891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45933.774463888891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45933.774463888891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45933.774463888891</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45933.774463888891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45933.774463888891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45933.774463888891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45933.774463888891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45933.774463888891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45933.774463888891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45933.774463888891</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45933.774463888891</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45933.774463888891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45933.774463888891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45933.774463888891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45933.774463888891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45933.774463888891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45933.774463888891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45933.774463888891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45933.774463888891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45933.774463888891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45933.774463888891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45933.774463888891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45933.774463888891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45933.774463888891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45933.774463888891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45933.774463888891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45933.774463888891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45933.774463888891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45933.774463888891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45933.774463888891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45933.774463888891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45933.774463888891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45933.774463888891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45933.774463888891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45933.774463888891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45933.774463888891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45933.774463888891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45933.774463888891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45933.774463888891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45933.774463888891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45933.774463888891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45933.774463888891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45933.774463888891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45933.774463888891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45933.774463888891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45933.774463888891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45933.774463888891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45933.774463888891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45933.774463888891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45933.774463888891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45933.774463888891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45933.774463888891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45933.774463888891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45933.774463888891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45933.774463888891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45933.774463888891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45933.774463888891</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45933.774463888891</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45933.774463888891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45933.774463888891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45933.774463888891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45933.774463888891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45933.774463888891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45933.774463888891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45933.774463888891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45933.774463888891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45933.774463888891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45933.774463888891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45933.774463888891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45933.774463888891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45933.774463888891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45933.774463888891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45933.774463888891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45933.774463888891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45933.774463888891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45933.774463888891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45933.774463888891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45933.774463888891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45933.774463888891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45933.774463888891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45933.774463888891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45933.774463888891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45933.774463888891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45933.774463888891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45933.774463888891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45933.774463888891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45933.774463888891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45933.774463888891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45933.774463888891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45933.774463888891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45933.774463888891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45933.774463888891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45933.774463888891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45933.774463888891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45933.774463888891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45933.774463888891</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45933.774463888891</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45933.774463888891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45933.774463888891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45933.774463888891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45933.774463888891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45933.774463888891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45933.774463888891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45933.774463888891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45933.774463888891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45933.774463888891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45933.774463888891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45933.774463888891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45933.774463888891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45933.774463888891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45933.774463888891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45933.774463888891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45933.774463888891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45933.774463888891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45933.774463888891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45933.774463888891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45933.774463888891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45933.774463888891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45933.774463888891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45933.774463888891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45933.774463888891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45933.774463888891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45933.774463888891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45933.774463888891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45933.774463888891</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45933.774463888891</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45933.774463888891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45933.774463888891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45933.774463888891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45933.774463888891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45933.774463888891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45933.774463888891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45933.774463888891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45933.774463888891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45933.774463888891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45933.774463888891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45933.774463888891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45933.774463888891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45933.774463888891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45933.774463888891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45933.774463888891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45933.774463888891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45933.774463888891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45933.774463888891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45933.774463888891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45933.774463888891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45933.774463888891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45933.774463888891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45933.774463888891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45933.774463888891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45933.774463888891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45933.774463888891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45933.774463888891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45933.774463888891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45933.774463888891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45933.774463888891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45933.774463888891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45933.774463888891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45933.774463888891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45933.774463888891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45933.774463888891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45933.774463888891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45933.774463888891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45933.774463888891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45933.774463888891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45933.774463888891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45933.774463888891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45933.774463888891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45933.774463888891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45933.774463888891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45933.774463888891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45933.774463888891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45933.774463888891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45933.774463888891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45933.774463888891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45933.774463888891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45933.774463888891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45933.774463888891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45933.774463888891</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45933.774463888891</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tabSelected="1"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4.6307486111109029</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7.0016166666682693</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0.95581805555411847</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2</v>
      </c>
      <c r="D5" s="137" t="s">
        <v>32685</v>
      </c>
      <c r="E5" s="137" t="s">
        <v>38964</v>
      </c>
      <c r="F5" s="140">
        <v>45933.705069444448</v>
      </c>
      <c r="G5" s="137">
        <f ca="1">IFERROR(NOW()-F5,"-")</f>
        <v>6.9394444442878012E-2</v>
      </c>
      <c r="H5" s="140">
        <v>45933.724652777775</v>
      </c>
      <c r="I5" s="137" t="str">
        <f>IFERROR(VLOOKUP(D5,DB!A:F,6,0),"")</f>
        <v>SCECO</v>
      </c>
      <c r="J5" s="137" t="str">
        <f>IFERROR(VLOOKUP(D5,DB!A:G,7,0),"")</f>
        <v>Dead</v>
      </c>
      <c r="K5" s="137" t="s">
        <v>39069</v>
      </c>
      <c r="L5" s="137" t="str">
        <f>IFERROR(VLOOKUP(D5,DB!A:I,9,0),"")</f>
        <v>Latis</v>
      </c>
    </row>
    <row r="6" spans="1:16383" ht="31.5" customHeight="1">
      <c r="A6" s="121" t="s">
        <v>39070</v>
      </c>
      <c r="B6" s="137" t="str">
        <f>IFERROR(VLOOKUP(D6,DB!A:K,11,0),"")</f>
        <v>R6</v>
      </c>
      <c r="C6" s="137">
        <v>1</v>
      </c>
      <c r="D6" s="137" t="s">
        <v>34839</v>
      </c>
      <c r="E6" s="137"/>
      <c r="F6" s="137"/>
      <c r="G6" s="137">
        <f ca="1">IFERROR(NOW()-F6,"-")</f>
        <v>45933.774463888891</v>
      </c>
      <c r="H6" s="137" t="s">
        <v>39071</v>
      </c>
      <c r="I6" s="137" t="str">
        <f>IFERROR(VLOOKUP(D6,DB!A:F,6,0),"")</f>
        <v>SCECO</v>
      </c>
      <c r="J6" s="137" t="str">
        <f>IFERROR(VLOOKUP(D6,DB!A:G,7,0),"")</f>
        <v>In progress</v>
      </c>
      <c r="K6" s="137" t="s">
        <v>39072</v>
      </c>
      <c r="L6" s="137" t="str">
        <f>IFERROR(VLOOKUP(D6,DB!A:I,9,0),"")</f>
        <v>Latis</v>
      </c>
    </row>
    <row r="7" spans="1:16383" ht="31.5" customHeight="1">
      <c r="A7" s="121"/>
      <c r="B7" s="137" t="str">
        <f>IFERROR(VLOOKUP(D7,DB!A:K,11,0),"")</f>
        <v/>
      </c>
      <c r="C7" s="137"/>
      <c r="D7" s="137"/>
      <c r="E7" s="137"/>
      <c r="F7" s="137"/>
      <c r="G7" s="137">
        <f ca="1">IFERROR(NOW()-F7,"-")</f>
        <v>45933.774463888891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45933.774463888891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45933.774463888891</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45933.774463888891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45933.774463888891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45933.774463888891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45933.774463888891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45933.774463888891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45933.774463888891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45933.774463888891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45933.774463888891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45933.774463888891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45933.774463888891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45933.774463888891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45933.774463888891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45933.774463888891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45933.774463888891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45933.774463888891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45933.774463888891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45933.774463888891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45933.774463888891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45933.774463888891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45933.774463888891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45933.774463888891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45933.774463888891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45933.774463888891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45933.774463888891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45933.774463888891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45933.774463888891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45933.774463888891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45933.774463888891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45933.774463888891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45933.774463888891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45933.774463888891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45933.774463888891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45933.774463888891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45933.774463888891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45933.774463888891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45933.774463888891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45933.774463888891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45933.774463888891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45933.774463888891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45933.774463888891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45933.774463888891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45933.774463888891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45933.774463888891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45933.774463888891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45933.774463888891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45933.774463888891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45933.774463888891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45933.774463888891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45933.774463888891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45933.774463888891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45933.774463888891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45933.774463888891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45933.774463888891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45933.774463888891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45933.774463888891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45933.774463888891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45933.774463888891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45933.774463888891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45933.774463888891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45933.774463888891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45933.774463888891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45933.774463888891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45933.774463888891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45933.774463888891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45933.774463888891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45933.774463888891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45933.774463888891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45933.774463888891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45933.774463888891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45933.774463888891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45933.774463888891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45933.774463888891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45933.774463888891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45933.774463888891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45933.774463888891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45933.774463888891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45933.774463888891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45933.774463888891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45933.774463888891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45933.774463888891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45933.774463888891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45933.774463888891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45933.774463888891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45933.774463888891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45933.774463888891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45933.774463888891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45933.774463888891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45933.774463888891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45933.774463888891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45933.774463888891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45933.774463888891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45933.774463888891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45933.774463888891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45933.774463888891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45933.774463888891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45933.774463888891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45933.774463888891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45933.774463888891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45933.774463888891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45933.774463888891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45933.774463888891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45933.774463888891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45933.774463888891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45933.774463888891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45933.774463888891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45933.774463888891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45933.774463888891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45933.774463888891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45933.774463888891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45933.774463888891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45933.774463888891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45933.774463888891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45933.774463888891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45933.774463888891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45933.774463888891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45933.774463888891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45933.774463888891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45933.774463888891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45933.774463888891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45933.774463888891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45933.774463888891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45933.774463888891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45933.774463888891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45933.774463888891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45933.774463888891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45933.774463888891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45933.774463888891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45933.774463888891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45933.774463888891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45933.774463888891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45933.774463888891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45933.774463888891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45933.774463888891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45933.774463888891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45933.774463888891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45933.774463888891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45933.774463888891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45933.774463888891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45933.774463888891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45933.774463888891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45933.774463888891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45933.774463888891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45933.774463888891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45933.774463888891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45933.774463888891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45933.774463888891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45933.774463888891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45933.774463888891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45933.774463888891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45933.774463888891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45933.774463888891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45933.774463888891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45933.774463888891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45933.774463888891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45933.774463888891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45933.774463888891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45933.774463888891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45933.774463888891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45933.774463888891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45933.774463888891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45933.774463888891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45933.774463888891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45933.774463888891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45933.774463888891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45933.774463888891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45933.774463888891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45933.774463888891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45933.774463888891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45933.774463888891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45933.774463888891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45933.774463888891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45933.774463888891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45933.774463888891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45933.774463888891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45933.774463888891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45933.774463888891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45933.774463888891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45933.774463888891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45933.774463888891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45933.774463888891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45933.774463888891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45933.774463888891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45933.774463888891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45933.774463888891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45933.774463888891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45933.774463888891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45933.774463888891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45933.774463888891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45933.774463888891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45933.774463888891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45933.774463888891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45933.774463888891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45933.774463888891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45933.774463888891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45933.774463888891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45933.774463888891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45933.774463888891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45933.774463888891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45933.774463888891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45933.774463888891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45933.774463888891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45933.774463888891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45933.774463888891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45933.774463888891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45933.774463888891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45933.774463888891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45933.774463888891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45933.774463888891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45933.774463888891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45933.774463888891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45933.774463888891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45933.774463888891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45933.774463888891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45933.774463888891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45933.774463888891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45933.774463888891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45933.774463888891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45933.774463888891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45933.774463888891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45933.774463888891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45933.774463888891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45933.774463888891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45933.774463888891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45933.774463888891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45933.774463888891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45933.774463888891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45933.774463888891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45933.774463888891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45933.774463888891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45933.774463888891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45933.774463888891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45933.774463888891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45933.774463888891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45933.774463888891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45933.774463888891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45933.774463888891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45933.774463888891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45933.774463888891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45933.774463888891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45933.774463888891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45933.774463888891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45933.774463888891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45933.774463888891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45933.774463888891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45933.774463888891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45933.774463888891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45933.774463888891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45933.774463888891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45933.774463888891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45933.774463888891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45933.774463888891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45933.774463888891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45933.774463888891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45933.774463888891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45933.774463888891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45933.774463888891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45933.774463888891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45933.774463888891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45933.774463888891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45933.774463888891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45933.774463888891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45933.774463888891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45933.774463888891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45933.774463888891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45933.774463888891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45933.774463888891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45933.774463888891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45933.774463888891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45933.774463888891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45933.774463888891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45933.774463888891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45933.774463888891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45933.774463888891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45933.774463888891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45933.774463888891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45933.774463888891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45933.774463888891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45933.774463888891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45933.774463888891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45933.774463888891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45933.774463888891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45933.774463888891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45933.774463888891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45933.774463888891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45933.774463888891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45933.774463888891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45933.774463888891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45933.774463888891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45933.774463888891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45933.774463888891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45933.774463888891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45933.774463888891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45933.774463888891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45933.774463888891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45933.774463888891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45933.774463888891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45933.774463888891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45933.774463888891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45933.774463888891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45933.774463888891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45933.774463888891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45933.774463888891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45933.774463888891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45933.774463888891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45933.774463888891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45933.774463888891</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2025-10-03T15:37:13Z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