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194" documentId="13_ncr:1_{F6CB121F-512D-4AA6-A0C1-0FB36C537598}" xr6:coauthVersionLast="47" xr6:coauthVersionMax="47" xr10:uidLastSave="{3E9EAD83-4FB2-4273-958A-9CBD2566900B}"/>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<sst xmlns="http://schemas.openxmlformats.org/spreadsheetml/2006/main" count="179032" uniqueCount="39108">
  <si>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</si>
  <si>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</si>
  <si>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</si>
  <si>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</si>
  <si>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</si>
  <si>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</si>
  <si>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</si>
  <si>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</si>
  <si>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</si>
  <si>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</si>
  <si>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</si>
  <si>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</si>
  <si>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</si>
  <si>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</si>
  <si>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</si>
  <si>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</si>
  <si>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</si>
  <si>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</si>
  <si>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</si>
  <si>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</si>
  <si>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</si>
  <si>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</si>
  <si>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</si>
  <si>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</si>
  <si>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</si>
  <si>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</si>
  <si>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</si>
  <si>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</si>
  <si>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</si>
  <si>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</si>
  <si>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</si>
  <si>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</si>
  <si>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</si>
  <si>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</si>
  <si>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</si>
  <si>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</si>
  <si>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</si>
  <si>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</si>
  <si>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</si>
  <si>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</si>
  <si>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</si>
  <si>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</si>
  <si>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</si>
  <si>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</si>
  <si>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</si>
  <si>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</si>
  <si>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</si>
  <si>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</si>
  <si>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</si>
  <si>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</si>
  <si>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</si>
  <si>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</si>
  <si>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</si>
  <si>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</si>
  <si>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</si>
  <si>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</si>
  <si>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</si>
  <si>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</si>
  <si>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</si>
  <si>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</si>
  <si>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</si>
  <si>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</si>
  <si>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</si>
  <si>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</si>
  <si>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</si>
  <si>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</si>
  <si>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</si>
  <si>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</si>
  <si>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</si>
  <si>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</si>
  <si>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</si>
  <si>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</si>
  <si>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</si>
  <si>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</si>
  <si>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</si>
  <si>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</si>
  <si>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</si>
  <si>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</si>
  <si>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</si>
  <si>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</si>
  <si>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</si>
  <si>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</si>
  <si>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</si>
  <si>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</si>
  <si>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</si>
  <si>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</si>
  <si>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</si>
  <si>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</si>
  <si>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</si>
  <si>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</si>
  <si>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</si>
  <si>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</si>
  <si>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</si>
  <si>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</si>
  <si>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</si>
  <si>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</si>
  <si>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</si>
  <si>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</si>
  <si>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</si>
  <si>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</si>
  <si>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</si>
  <si>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</si>
  <si>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</si>
  <si>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</si>
  <si>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</si>
  <si>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</si>
  <si>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</si>
  <si>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</si>
  <si>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</si>
  <si>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</si>
  <si>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</si>
  <si>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</si>
  <si>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</si>
  <si>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</si>
  <si>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</si>
  <si>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</si>
  <si>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</si>
  <si>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</si>
  <si>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</si>
  <si>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</si>
  <si>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</si>
  <si>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</si>
  <si>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</si>
  <si>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</si>
  <si>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</si>
  <si>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</si>
  <si>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</si>
  <si>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</si>
  <si>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</si>
  <si>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</si>
  <si>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</si>
  <si>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</si>
  <si>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</si>
  <si>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</si>
  <si>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</si>
  <si>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</si>
  <si>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</si>
  <si>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</si>
  <si>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</si>
  <si>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</si>
  <si>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</si>
  <si>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</si>
  <si>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</si>
  <si>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</si>
  <si>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</si>
  <si>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</si>
  <si>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</si>
  <si>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</si>
  <si>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</si>
  <si>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</si>
  <si>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</si>
  <si>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</si>
  <si>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</si>
  <si>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</si>
  <si>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</si>
  <si>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</si>
  <si>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</si>
  <si>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</si>
  <si>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</si>
  <si>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</si>
  <si>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</si>
  <si>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</si>
  <si>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</si>
  <si>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</si>
  <si>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</si>
  <si>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</si>
  <si>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</si>
  <si>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</si>
  <si>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</si>
  <si>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</si>
  <si>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</si>
  <si>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</si>
  <si>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</si>
  <si>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</si>
  <si>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</si>
  <si>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</si>
  <si>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</si>
  <si>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</si>
  <si>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</si>
  <si>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</si>
  <si>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</si>
  <si>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</si>
  <si>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</si>
  <si>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</si>
  <si>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</si>
  <si>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</si>
  <si>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</si>
  <si>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</si>
  <si>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</si>
  <si>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</si>
  <si>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</si>
  <si>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</si>
  <si>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</si>
  <si>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</si>
  <si>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</si>
  <si>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</si>
  <si>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</si>
  <si>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</si>
  <si>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</si>
  <si>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</si>
  <si>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</si>
  <si>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</si>
  <si>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</si>
  <si>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</si>
  <si>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</si>
  <si>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</si>
  <si>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</si>
  <si>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</si>
  <si>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</si>
  <si>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</si>
  <si>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</si>
  <si>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</si>
  <si>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</si>
  <si>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</si>
  <si>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</si>
  <si>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</si>
  <si>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</si>
  <si>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</si>
  <si>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</si>
  <si>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</si>
  <si>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</si>
  <si>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</si>
  <si>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</si>
  <si>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</si>
  <si>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</si>
  <si>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</si>
  <si>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</si>
  <si>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</si>
  <si>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</si>
  <si>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</si>
  <si>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</si>
  <si>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</si>
  <si>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</si>
  <si>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</si>
  <si>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</si>
  <si>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</si>
  <si>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</si>
  <si>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</si>
  <si>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</si>
  <si>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</si>
  <si>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</si>
  <si>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</si>
  <si>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</si>
  <si>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</si>
  <si>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</si>
  <si>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</si>
  <si>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</si>
  <si>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</si>
  <si>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</si>
  <si>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</si>
  <si>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</si>
  <si>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</si>
  <si>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</si>
  <si>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</si>
  <si>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</si>
  <si>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</si>
  <si>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</si>
  <si>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</si>
  <si>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</si>
  <si>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</si>
  <si>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</si>
  <si>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</si>
  <si>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</si>
  <si>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</si>
  <si>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</si>
  <si>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</si>
  <si>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</si>
  <si>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</si>
  <si>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</si>
  <si>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</si>
  <si>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</si>
  <si>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</si>
  <si>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</si>
  <si>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</si>
  <si>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</si>
  <si>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</si>
  <si>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</si>
  <si>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</si>
  <si>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</si>
  <si>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</si>
  <si>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</si>
  <si>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</si>
  <si>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</si>
  <si>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</si>
  <si>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</si>
  <si>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</si>
  <si>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</si>
  <si>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</si>
  <si>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</si>
  <si>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</si>
  <si>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</si>
  <si>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</si>
  <si>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</si>
  <si>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</si>
  <si>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</si>
  <si>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</si>
  <si>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</si>
  <si>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</si>
  <si>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</si>
  <si>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</si>
  <si>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</si>
  <si>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</si>
  <si>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</si>
  <si>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</si>
  <si>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</si>
  <si>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</si>
  <si>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</si>
  <si>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</si>
  <si>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</si>
  <si>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</si>
  <si>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</si>
  <si>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</si>
  <si>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</si>
  <si>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</si>
  <si>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</si>
  <si>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</si>
  <si>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</si>
  <si>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</si>
  <si>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</si>
  <si>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</si>
  <si>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</si>
  <si>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</si>
  <si>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</si>
  <si>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</si>
  <si>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</si>
  <si>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</si>
  <si>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</si>
  <si>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</si>
  <si>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</si>
  <si>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</si>
  <si>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</si>
  <si>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</si>
  <si>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</si>
  <si>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</si>
  <si>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</si>
  <si>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</si>
  <si>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</si>
  <si>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</si>
  <si>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</si>
  <si>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</si>
  <si>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</si>
  <si>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</si>
  <si>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</si>
  <si>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</si>
  <si>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</si>
  <si>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</si>
  <si>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</si>
  <si>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</si>
  <si>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</si>
  <si>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</si>
  <si>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</si>
  <si>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</si>
  <si>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</si>
  <si>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</si>
  <si>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</si>
  <si>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</si>
  <si>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</si>
  <si>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</si>
  <si>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</si>
  <si>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</si>
  <si>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</si>
  <si>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</si>
  <si>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</si>
  <si>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</si>
  <si>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</si>
  <si>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</si>
  <si>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</si>
  <si>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</si>
  <si>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</si>
  <si>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</si>
  <si>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</si>
  <si>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</si>
  <si>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</si>
  <si>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</si>
  <si>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</si>
  <si>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</si>
  <si>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</si>
  <si>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</si>
  <si>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</si>
  <si>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</si>
  <si>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</si>
  <si>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</si>
  <si>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</si>
  <si>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</si>
  <si>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</si>
  <si>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</si>
  <si>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</si>
  <si>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</si>
  <si>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</si>
  <si>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</si>
  <si>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</si>
  <si>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</si>
  <si>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</si>
  <si>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</si>
  <si>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</si>
  <si>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</si>
  <si>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</si>
  <si>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</si>
  <si>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</si>
  <si>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</si>
  <si>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</si>
  <si>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</si>
  <si>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</si>
  <si>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</si>
  <si>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</si>
  <si>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</si>
  <si>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</si>
  <si>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</si>
  <si>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</si>
  <si>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</si>
  <si>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</si>
  <si>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</si>
  <si>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</si>
  <si>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</si>
  <si>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</si>
  <si>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</si>
  <si>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</si>
  <si>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</si>
  <si>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</si>
  <si>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</si>
  <si>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</si>
  <si>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</si>
  <si>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</si>
  <si>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</si>
  <si>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</si>
  <si>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</si>
  <si>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</si>
  <si>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</si>
  <si>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</si>
  <si>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</si>
  <si>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</si>
  <si>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</si>
  <si>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</si>
  <si>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</si>
  <si>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</si>
  <si>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</si>
  <si>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</si>
  <si>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</si>
  <si>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</si>
  <si>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</si>
  <si>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</si>
  <si>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</si>
  <si>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</si>
  <si>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</si>
  <si>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</si>
  <si>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</si>
  <si>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</si>
  <si>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</si>
  <si>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</si>
  <si>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</si>
  <si>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</si>
  <si>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</si>
  <si>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</si>
  <si>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</si>
  <si>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</si>
  <si>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</si>
  <si>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</si>
  <si>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</si>
  <si>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</si>
  <si>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</si>
  <si>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</si>
  <si>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</si>
  <si>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</si>
  <si>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</si>
  <si>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</si>
  <si>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</si>
  <si>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</si>
  <si>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</si>
  <si>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</si>
  <si>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</si>
  <si>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</si>
  <si>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</si>
  <si>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</si>
  <si>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</si>
  <si>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</si>
  <si>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</si>
  <si>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</si>
  <si>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</si>
  <si>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</si>
  <si>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</si>
  <si>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</si>
  <si>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</si>
  <si>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</si>
  <si>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</si>
  <si>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</si>
  <si>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</si>
  <si>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</si>
  <si>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</si>
  <si>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</si>
  <si>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</si>
  <si>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</si>
  <si>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</si>
  <si>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</si>
  <si>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</si>
  <si>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</si>
  <si>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</si>
  <si>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</si>
  <si>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</si>
  <si>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</si>
  <si>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</si>
  <si>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</si>
  <si>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</si>
  <si>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</si>
  <si>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</si>
  <si>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</si>
  <si>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</si>
  <si>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</si>
  <si>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</si>
  <si>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</si>
  <si>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</si>
  <si>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</si>
  <si>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</si>
  <si>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</si>
  <si>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</si>
  <si>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</si>
  <si>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</si>
  <si>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</si>
  <si>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</si>
  <si>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</si>
  <si>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</si>
  <si>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</si>
  <si>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</si>
  <si>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</si>
  <si>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</si>
  <si>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</si>
  <si>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</si>
  <si>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</si>
  <si>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</si>
  <si>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</si>
  <si>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</si>
  <si>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</si>
  <si>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</si>
  <si>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</si>
  <si>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</si>
  <si>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</si>
  <si>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</si>
  <si>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</si>
  <si>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</si>
  <si>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</si>
  <si>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</si>
  <si>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</si>
  <si>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</si>
  <si>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</si>
  <si>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</si>
  <si>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</si>
  <si>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</si>
  <si>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</si>
  <si>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</si>
  <si>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</si>
  <si>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</si>
  <si>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</si>
  <si>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</si>
  <si>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</si>
  <si>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</si>
  <si>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</si>
  <si>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</si>
  <si>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</si>
  <si>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</si>
  <si>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</si>
  <si>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</si>
  <si>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</si>
  <si>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</si>
  <si>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</si>
  <si>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</si>
  <si>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</si>
  <si>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</si>
  <si>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</si>
  <si>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</si>
  <si>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</si>
  <si>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</si>
  <si>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</si>
  <si>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</si>
  <si>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</si>
  <si>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</si>
  <si>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</si>
  <si>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</si>
  <si>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</si>
  <si>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</si>
  <si>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</si>
  <si>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</si>
  <si>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</si>
  <si>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</si>
  <si>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</si>
  <si>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</si>
  <si>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</si>
  <si>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</si>
  <si>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</si>
  <si>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</si>
  <si>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</si>
  <si>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</si>
  <si>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</si>
  <si>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</si>
  <si>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</si>
  <si>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</si>
  <si>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</si>
  <si>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</si>
  <si>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</si>
  <si>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</si>
  <si>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</si>
  <si>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</si>
  <si>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</si>
  <si>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</si>
  <si>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</si>
  <si>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</si>
  <si>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</si>
  <si>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</si>
  <si>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</si>
  <si>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</si>
  <si>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</si>
  <si>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</si>
  <si>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</si>
  <si>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</si>
  <si>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</si>
  <si>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</si>
  <si>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</si>
  <si>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</si>
  <si>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</si>
  <si>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</si>
  <si>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</si>
  <si>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</si>
  <si>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</si>
  <si>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</si>
  <si>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</si>
  <si>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</si>
  <si>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</si>
  <si>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</si>
  <si>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</si>
  <si>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</si>
  <si>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</si>
  <si>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</si>
  <si>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</si>
  <si>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</si>
  <si>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</si>
  <si>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</si>
  <si>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</si>
  <si>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</si>
  <si>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</si>
  <si>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</si>
  <si>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</si>
  <si>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</si>
  <si>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</si>
  <si>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</si>
  <si>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</si>
  <si>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</si>
  <si>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</si>
  <si>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</si>
  <si>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</si>
  <si>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</si>
  <si>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</si>
  <si>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</si>
  <si>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</si>
  <si>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</si>
  <si>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</si>
  <si>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</si>
  <si>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</si>
  <si>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</si>
  <si>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</si>
  <si>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</si>
  <si>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</si>
  <si>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</si>
  <si>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</si>
  <si>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</si>
  <si>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</si>
  <si>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</si>
  <si>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</si>
  <si>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</si>
  <si>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</si>
  <si>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</si>
  <si>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</si>
  <si>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</si>
  <si>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</si>
  <si>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</si>
  <si>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</si>
  <si>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</si>
  <si>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</si>
  <si>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</si>
  <si>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</si>
  <si>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</si>
  <si>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</si>
  <si>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</si>
  <si>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</si>
  <si>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</si>
  <si>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</si>
  <si>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</si>
  <si>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</si>
  <si>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</si>
  <si>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</si>
  <si>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</si>
  <si>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</si>
  <si>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</si>
  <si>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</si>
  <si>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</si>
  <si>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</si>
  <si>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</si>
  <si>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</si>
  <si>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</si>
  <si>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</si>
  <si>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</si>
  <si>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</si>
  <si>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</si>
  <si>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</si>
  <si>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</si>
  <si>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</si>
  <si>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</si>
  <si>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</si>
  <si>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</si>
  <si>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</si>
  <si>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</si>
  <si>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</si>
  <si>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</si>
  <si>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</si>
  <si>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</si>
  <si>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</si>
  <si>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</si>
  <si>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</si>
  <si>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</si>
  <si>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</si>
  <si>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</si>
  <si>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</si>
  <si>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</si>
  <si>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</si>
  <si>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</si>
  <si>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</si>
  <si>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</si>
  <si>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</si>
  <si>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</si>
  <si>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</si>
  <si>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</si>
  <si>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</si>
  <si>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</si>
  <si>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</si>
  <si>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</si>
  <si>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</si>
  <si>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</si>
  <si>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</si>
  <si>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</si>
  <si>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</si>
  <si>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</si>
  <si>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</si>
  <si>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</si>
  <si>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</si>
  <si>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</si>
  <si>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</si>
  <si>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</si>
  <si>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</si>
  <si>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</si>
  <si>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</si>
  <si>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</si>
  <si>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</si>
  <si>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</si>
  <si>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</si>
  <si>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</si>
  <si>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</si>
  <si>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</si>
  <si>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</si>
  <si>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</si>
  <si>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</si>
  <si>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</si>
  <si>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</si>
  <si>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</si>
  <si>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</si>
  <si>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</si>
  <si>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</si>
  <si>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</si>
  <si>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</si>
  <si>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</si>
  <si>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</si>
  <si>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</si>
  <si>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</si>
  <si>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</si>
  <si>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</si>
  <si>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</si>
  <si>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</si>
  <si>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</si>
  <si>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</si>
  <si>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</si>
  <si>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</si>
  <si>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</si>
  <si>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</si>
  <si>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</si>
  <si>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</si>
  <si>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</si>
  <si>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</si>
  <si>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</si>
  <si>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</si>
  <si>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</si>
  <si>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</si>
  <si>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</si>
  <si>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</si>
  <si>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</si>
  <si>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</si>
  <si>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</si>
  <si>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</si>
  <si>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</si>
  <si>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</si>
  <si>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</si>
  <si>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</si>
  <si>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</si>
  <si>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</si>
  <si>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</si>
  <si>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</si>
  <si>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</si>
  <si>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</si>
  <si>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</si>
  <si>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</si>
  <si>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</si>
  <si>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</si>
  <si>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</si>
  <si>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</si>
  <si>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</si>
  <si>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</si>
  <si>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</si>
  <si>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</si>
  <si>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</si>
  <si>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</si>
  <si>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</si>
  <si>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</si>
  <si>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</si>
  <si>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</si>
  <si>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</si>
  <si>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</si>
  <si>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</si>
  <si>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</si>
  <si>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</si>
  <si>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</si>
  <si>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</si>
  <si>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</si>
  <si>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</si>
  <si>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</si>
  <si>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</si>
  <si>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</si>
  <si>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</si>
  <si>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</si>
  <si>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</si>
  <si>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</si>
  <si>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</si>
  <si>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</si>
  <si>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</si>
  <si>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</si>
  <si>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</si>
  <si>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</si>
  <si>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</si>
  <si>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</si>
  <si>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</si>
  <si>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</si>
  <si>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</si>
  <si>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</si>
  <si>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</si>
  <si>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</si>
  <si>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</si>
  <si>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</si>
  <si>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</si>
  <si>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</si>
  <si>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</si>
  <si>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</si>
  <si>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</si>
  <si>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</si>
  <si>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</si>
  <si>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</si>
  <si>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</si>
  <si>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</si>
  <si>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</si>
  <si>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</si>
  <si>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</si>
  <si>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</si>
  <si>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</si>
  <si>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</si>
  <si>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</si>
  <si>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</si>
  <si>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</si>
  <si>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</si>
  <si>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</si>
  <si>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</si>
  <si>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</si>
  <si>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</si>
  <si>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</si>
  <si>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</si>
  <si>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</si>
  <si>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</si>
  <si>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</si>
  <si>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</si>
  <si>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</si>
  <si>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</si>
  <si>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</si>
  <si>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</si>
  <si>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</si>
  <si>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</si>
  <si>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</si>
  <si>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</si>
  <si>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</si>
  <si>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</si>
  <si>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</si>
  <si>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</si>
  <si>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</si>
  <si>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</si>
  <si>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</si>
  <si>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</si>
  <si>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</si>
  <si>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</si>
  <si>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</si>
  <si>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</si>
  <si>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</si>
  <si>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</si>
  <si>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</si>
  <si>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</si>
  <si>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</si>
  <si>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</si>
  <si>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</si>
  <si>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</si>
  <si>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</si>
  <si>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</si>
  <si>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</si>
  <si>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</si>
  <si>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</si>
  <si>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</si>
  <si>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</si>
  <si>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</si>
  <si>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</si>
  <si>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</si>
  <si>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</si>
  <si>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</si>
  <si>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</si>
  <si>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</si>
  <si>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</si>
  <si>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</si>
  <si>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</si>
  <si>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</si>
  <si>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</si>
  <si>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</si>
  <si>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</si>
  <si>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</si>
  <si>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</si>
  <si>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</si>
  <si>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</si>
  <si>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</si>
  <si>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</si>
  <si>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</si>
  <si>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</si>
  <si>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</si>
  <si>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</si>
  <si>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</si>
  <si>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</si>
  <si>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</si>
  <si>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</si>
  <si>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</si>
  <si>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</si>
  <si>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</si>
  <si>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</si>
  <si>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</si>
  <si>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</si>
  <si>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</si>
  <si>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</si>
  <si>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</si>
  <si>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</si>
  <si>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</si>
  <si>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</si>
  <si>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</si>
  <si>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</si>
  <si>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</si>
  <si>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</si>
  <si>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</si>
  <si>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</si>
  <si>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</si>
  <si>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</si>
  <si>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</si>
  <si>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</si>
  <si>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</si>
  <si>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</si>
  <si>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</si>
  <si>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</si>
  <si>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</si>
  <si>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</si>
  <si>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</si>
  <si>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</si>
  <si>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</si>
  <si>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</si>
  <si>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</si>
  <si>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</si>
  <si>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</si>
  <si>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</si>
  <si>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</si>
  <si>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</si>
  <si>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</si>
  <si>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</si>
  <si>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</si>
  <si>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</si>
  <si>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</si>
  <si>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</si>
  <si>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</si>
  <si>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</si>
  <si>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</si>
  <si>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</si>
  <si>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</si>
  <si>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</si>
  <si>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</si>
  <si>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</si>
  <si>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</si>
  <si>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</si>
  <si>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</si>
  <si>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</si>
  <si>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</si>
  <si>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</si>
  <si>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</si>
  <si>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</si>
  <si>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</si>
  <si>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</si>
  <si>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</si>
  <si>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</si>
  <si>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</si>
  <si>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</si>
  <si>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</si>
  <si>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</si>
  <si>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</si>
  <si>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</si>
  <si>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</si>
  <si>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</si>
  <si>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</si>
  <si>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</si>
  <si>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</si>
  <si>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</si>
  <si>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</si>
  <si>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</si>
  <si>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</si>
  <si>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</si>
  <si>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</si>
  <si>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</si>
  <si>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</si>
  <si>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</si>
  <si>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</si>
  <si>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</si>
  <si>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</si>
  <si>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</si>
  <si>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</si>
  <si>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</si>
  <si>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</si>
  <si>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</si>
  <si>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</si>
  <si>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</si>
  <si>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</si>
  <si>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</si>
  <si>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</si>
  <si>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</si>
  <si>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</si>
  <si>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</si>
  <si>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</si>
  <si>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</si>
  <si>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</si>
  <si>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</si>
  <si>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</si>
  <si>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</si>
  <si>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</si>
  <si>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</si>
  <si>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</si>
  <si>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</si>
  <si>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</si>
  <si>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</si>
  <si>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</si>
  <si>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</si>
  <si>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</si>
  <si>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</si>
  <si>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</si>
  <si>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</si>
  <si>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</si>
  <si>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</si>
  <si>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</si>
  <si>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</si>
  <si>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</si>
  <si>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</si>
  <si>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</si>
  <si>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</si>
  <si>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</si>
  <si>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</si>
  <si>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</si>
  <si>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</si>
  <si>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</si>
  <si>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</si>
  <si>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</si>
  <si>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</si>
  <si>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</si>
  <si>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</si>
  <si>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</si>
  <si>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</si>
  <si>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</si>
  <si>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</si>
  <si>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</si>
  <si>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</si>
  <si>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</si>
  <si>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</si>
  <si>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</si>
  <si>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</si>
  <si>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</si>
  <si>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</si>
  <si>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</si>
  <si>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</si>
  <si>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</si>
  <si>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</si>
  <si>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</si>
  <si>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</si>
  <si>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</si>
  <si>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</si>
  <si>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</si>
  <si>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</si>
  <si>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</si>
  <si>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</si>
  <si>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</si>
  <si>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</si>
  <si>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</si>
  <si>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</si>
  <si>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</si>
  <si>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</si>
  <si>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</si>
  <si>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</si>
  <si>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</si>
  <si>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</si>
  <si>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</si>
  <si>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</si>
  <si>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</si>
  <si>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</si>
  <si>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</si>
  <si>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</si>
  <si>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</si>
  <si>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</si>
  <si>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</si>
  <si>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</si>
  <si>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</si>
  <si>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</si>
  <si>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</si>
  <si>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</si>
  <si>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</si>
  <si>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</si>
  <si>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</si>
  <si>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</si>
  <si>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</si>
  <si>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</si>
  <si>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</si>
  <si>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</si>
  <si>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</si>
  <si>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</si>
  <si>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</si>
  <si>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</si>
  <si>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</si>
  <si>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</si>
  <si>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</si>
  <si>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</si>
  <si>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</si>
  <si>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</si>
  <si>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</si>
  <si>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</si>
  <si>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</si>
  <si>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</si>
  <si>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</si>
  <si>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</si>
  <si>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</si>
  <si>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</si>
  <si>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</si>
  <si>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</si>
  <si>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</si>
  <si>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</si>
  <si>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</si>
  <si>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</si>
  <si>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</si>
  <si>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</si>
  <si>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</si>
  <si>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</si>
  <si>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</si>
  <si>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</si>
  <si>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</si>
  <si>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</si>
  <si>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</si>
  <si>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</si>
  <si>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</si>
  <si>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</si>
  <si>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</si>
  <si>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</si>
  <si>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</si>
  <si>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</si>
  <si>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</si>
  <si>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</si>
  <si>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</si>
  <si>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</si>
  <si>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</si>
  <si>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</si>
  <si>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</si>
  <si>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</si>
  <si>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</si>
  <si>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</si>
  <si>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</si>
  <si>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</si>
  <si>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</si>
  <si>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</si>
  <si>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</si>
  <si>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</si>
  <si>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</si>
  <si>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</si>
  <si>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</si>
  <si>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</si>
  <si>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</si>
  <si>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</si>
  <si>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</si>
  <si>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</si>
  <si>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</si>
  <si>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</si>
  <si>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</si>
  <si>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</si>
  <si>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</si>
  <si>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</si>
  <si>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</si>
  <si>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</si>
  <si>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</si>
  <si>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</si>
  <si>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</si>
  <si>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</si>
  <si>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</si>
  <si>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</si>
  <si>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</si>
  <si>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</si>
  <si>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</si>
  <si>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</si>
  <si>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</si>
  <si>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</si>
  <si>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</si>
  <si>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</si>
  <si>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</si>
  <si>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</si>
  <si>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</si>
  <si>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</si>
  <si>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</si>
  <si>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</si>
  <si>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</si>
  <si>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</si>
  <si>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</si>
  <si>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</si>
  <si>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</si>
  <si>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</si>
  <si>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</si>
  <si>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</si>
  <si>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</si>
  <si>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</si>
  <si>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</si>
  <si>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</si>
  <si>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</si>
  <si>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</si>
  <si>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</si>
  <si>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</si>
  <si>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</si>
  <si>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</si>
  <si>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</si>
  <si>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</si>
  <si>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</si>
  <si>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</si>
  <si>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</si>
  <si>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</si>
  <si>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</si>
  <si>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</si>
  <si>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</si>
  <si>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</si>
  <si>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</si>
  <si>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</si>
  <si>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</si>
  <si>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</si>
  <si>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</si>
  <si>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</si>
  <si>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</si>
  <si>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</si>
  <si>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</si>
  <si>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</si>
  <si>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</si>
  <si>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</si>
  <si>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</si>
  <si>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</si>
  <si>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</si>
  <si>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</si>
  <si>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</si>
  <si>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</si>
  <si>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</si>
  <si>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</si>
  <si>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</si>
  <si>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</si>
  <si>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</si>
  <si>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</si>
  <si>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</si>
  <si>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</si>
  <si>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</si>
  <si>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</si>
  <si>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</si>
  <si>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</si>
  <si>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</si>
  <si>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</si>
  <si>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</si>
  <si>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</si>
  <si>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</si>
  <si>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</si>
  <si>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</si>
  <si>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</si>
  <si>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</si>
  <si>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</si>
  <si>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</si>
  <si>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</si>
  <si>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</si>
  <si>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</si>
  <si>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</si>
  <si>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</si>
  <si>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</si>
  <si>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</si>
  <si>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</si>
  <si>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</si>
  <si>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</si>
  <si>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</si>
  <si>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</si>
  <si>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</si>
  <si>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</si>
  <si>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</si>
  <si>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</si>
  <si>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</si>
  <si>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</si>
  <si>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</si>
  <si>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</si>
  <si>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</si>
  <si>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</si>
  <si>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</si>
  <si>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</si>
  <si>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</si>
  <si>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</si>
  <si>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</si>
  <si>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</si>
  <si>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</si>
  <si>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</si>
  <si>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</si>
  <si>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</si>
  <si>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</si>
  <si>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</si>
  <si>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</si>
  <si>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</si>
  <si>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</si>
  <si>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</si>
  <si>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</si>
  <si>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</si>
  <si>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</si>
  <si>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</si>
  <si>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</si>
  <si>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</si>
  <si>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</si>
  <si>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</si>
  <si>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</si>
  <si>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</si>
  <si>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</si>
  <si>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</si>
  <si>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</si>
  <si>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</si>
  <si>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</si>
  <si>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</si>
  <si>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</si>
  <si>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</si>
  <si>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</si>
  <si>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</si>
  <si>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</si>
  <si>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</si>
  <si>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</si>
  <si>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</si>
  <si>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</si>
  <si>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</si>
  <si>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</si>
  <si>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</si>
  <si>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</si>
  <si>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</si>
  <si>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</si>
  <si>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</si>
  <si>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</si>
  <si>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</si>
  <si>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</si>
  <si>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</si>
  <si>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</si>
  <si>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</si>
  <si>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</si>
  <si>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</si>
  <si>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</si>
  <si>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</si>
  <si>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</si>
  <si>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</si>
  <si>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</si>
  <si>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</si>
  <si>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</si>
  <si>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</si>
  <si>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</si>
  <si>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</si>
  <si>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</si>
  <si>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</si>
  <si>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</si>
  <si>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</si>
  <si>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</si>
  <si>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</si>
  <si>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</si>
  <si>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</si>
  <si>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</si>
  <si>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</si>
  <si>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</si>
  <si>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</si>
  <si>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</si>
  <si>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</si>
  <si>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</si>
  <si>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</si>
  <si>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</si>
  <si>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</si>
  <si>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</si>
  <si>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</si>
  <si>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</si>
  <si>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</si>
  <si>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</si>
  <si>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</si>
  <si>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</si>
  <si>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</si>
  <si>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</si>
  <si>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</si>
  <si>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</si>
  <si>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</si>
  <si>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</si>
  <si>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</si>
  <si>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</si>
  <si>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</si>
  <si>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</si>
  <si>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</si>
  <si>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</si>
  <si>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</si>
  <si>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</si>
  <si>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</si>
  <si>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</si>
  <si>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</si>
  <si>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</si>
  <si>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</si>
  <si>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</si>
  <si>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</si>
  <si>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</si>
  <si>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</si>
  <si>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</si>
  <si>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</si>
  <si>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</si>
  <si>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</si>
  <si>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</si>
  <si>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</si>
  <si>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</si>
  <si>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</si>
  <si>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</si>
  <si>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</si>
  <si>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</si>
  <si>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</si>
  <si>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</si>
  <si>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</si>
  <si>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</si>
  <si>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</si>
  <si>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</si>
  <si>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</si>
  <si>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</si>
  <si>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</si>
  <si>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</si>
  <si>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</si>
  <si>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</si>
  <si>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</si>
  <si>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</si>
  <si>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</si>
  <si>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</si>
  <si>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</si>
  <si>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</si>
  <si>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</si>
  <si>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</si>
  <si>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</si>
  <si>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</si>
  <si>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</si>
  <si>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</si>
  <si>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</si>
  <si>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</si>
  <si>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</si>
  <si>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</si>
  <si>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</si>
  <si>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</si>
  <si>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</si>
  <si>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</si>
  <si>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</si>
  <si>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</si>
  <si>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</si>
  <si>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</si>
  <si>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</si>
  <si>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</si>
  <si>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</si>
  <si>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</si>
  <si>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</si>
  <si>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</si>
  <si>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</si>
  <si>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</si>
  <si>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</si>
  <si>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</si>
  <si>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</si>
  <si>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</si>
  <si>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</si>
  <si>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</si>
  <si>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</si>
  <si>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</si>
  <si>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</si>
  <si>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</si>
  <si>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</si>
  <si>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</si>
  <si>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</si>
  <si>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</si>
  <si>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</si>
  <si>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</si>
  <si>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</si>
  <si>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</si>
  <si>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</si>
  <si>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</si>
  <si>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</si>
  <si>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</si>
  <si>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</si>
  <si>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</si>
  <si>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</si>
  <si>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</si>
  <si>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</si>
  <si>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</si>
  <si>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</si>
  <si>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</si>
  <si>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</si>
  <si>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</si>
  <si>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</si>
  <si>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</si>
  <si>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</si>
  <si>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</si>
  <si>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</si>
  <si>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</si>
  <si>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</si>
  <si>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</si>
  <si>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</si>
  <si>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</si>
  <si>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</si>
  <si>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</si>
  <si>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</si>
  <si>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</si>
  <si>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</si>
  <si>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</si>
  <si>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</si>
  <si>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</si>
  <si>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</si>
  <si>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</si>
  <si>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</si>
  <si>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</si>
  <si>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</si>
  <si>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</si>
  <si>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</si>
  <si>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</si>
  <si>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</si>
  <si>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</si>
  <si>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</si>
  <si>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</si>
  <si>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</si>
  <si>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</si>
  <si>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</si>
  <si>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</si>
  <si>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</si>
  <si>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</si>
  <si>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</si>
  <si>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</si>
  <si>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</si>
  <si>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</si>
  <si>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</si>
  <si>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</si>
  <si>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</si>
  <si>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</si>
  <si>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</si>
  <si>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</si>
  <si>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</si>
  <si>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</si>
  <si>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</si>
  <si>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</si>
  <si>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</si>
  <si>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</si>
  <si>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</si>
  <si>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</si>
  <si>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</si>
  <si>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</si>
  <si>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</si>
  <si>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</si>
  <si>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</si>
  <si>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</si>
  <si>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</si>
  <si>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</si>
  <si>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</si>
  <si>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</si>
  <si>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</si>
  <si>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</si>
  <si>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</si>
  <si>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</si>
  <si>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</si>
  <si>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</si>
  <si>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</si>
  <si>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</si>
  <si>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</si>
  <si>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</si>
  <si>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</si>
  <si>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</si>
  <si>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</si>
  <si>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</si>
  <si>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</si>
  <si>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</si>
  <si>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</si>
  <si>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</si>
  <si>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</si>
  <si>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</si>
  <si>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</si>
  <si>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</si>
  <si>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</si>
  <si>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</si>
  <si>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</si>
  <si>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</si>
  <si>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</si>
  <si>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</si>
  <si>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</si>
  <si>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</si>
  <si>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</si>
  <si>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</si>
  <si>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</si>
  <si>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</si>
  <si>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</si>
  <si>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</si>
  <si>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</si>
  <si>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</si>
  <si>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</si>
  <si>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</si>
  <si>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</si>
  <si>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</si>
  <si>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</si>
  <si>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</si>
  <si>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</si>
  <si>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</si>
  <si>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</si>
  <si>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</si>
  <si>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</si>
  <si>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</si>
  <si>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</si>
  <si>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</si>
  <si>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</si>
  <si>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</si>
  <si>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</si>
  <si>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</si>
  <si>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</si>
  <si>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</si>
  <si>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</si>
  <si>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</si>
  <si>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</si>
  <si>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</si>
  <si>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</si>
  <si>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</si>
  <si>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</si>
  <si>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</si>
  <si>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</si>
  <si>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</si>
  <si>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</si>
  <si>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</si>
  <si>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</si>
  <si>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</si>
  <si>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</si>
  <si>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</si>
  <si>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</si>
  <si>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</si>
  <si>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</si>
  <si>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</si>
  <si>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</si>
  <si>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</si>
  <si>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</si>
  <si>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</si>
  <si>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</si>
  <si>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</si>
  <si>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</si>
  <si>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</si>
  <si>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</si>
  <si>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</si>
  <si>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</si>
  <si>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</si>
  <si>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</si>
  <si>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</si>
  <si>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</si>
  <si>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</si>
  <si>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</si>
  <si>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</si>
  <si>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</si>
  <si>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</si>
  <si>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</si>
  <si>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</si>
  <si>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</si>
  <si>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</si>
  <si>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</si>
  <si>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</si>
  <si>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</si>
  <si>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</si>
  <si>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</si>
  <si>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</si>
  <si>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</si>
  <si>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</si>
  <si>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</si>
  <si>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</si>
  <si>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</si>
  <si>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</si>
  <si>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</si>
  <si>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</si>
  <si>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</si>
  <si>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</si>
  <si>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</si>
  <si>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</si>
  <si>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</si>
  <si>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</si>
  <si>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</si>
  <si>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</si>
  <si>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</si>
  <si>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</si>
  <si>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</si>
  <si>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</si>
  <si>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</si>
  <si>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</si>
  <si>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</si>
  <si>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</si>
  <si>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</si>
  <si>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</si>
  <si>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</si>
  <si>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</si>
  <si>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</si>
  <si>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</si>
  <si>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</si>
  <si>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</si>
  <si>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</si>
  <si>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</si>
  <si>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</si>
  <si>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</si>
  <si>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</si>
  <si>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</si>
  <si>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</si>
  <si>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</si>
  <si>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</si>
  <si>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</si>
  <si>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</si>
  <si>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</si>
  <si>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</si>
  <si>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</si>
  <si>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</si>
  <si>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</si>
  <si>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</si>
  <si>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</si>
  <si>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</si>
  <si>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</si>
  <si>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</si>
  <si>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</si>
  <si>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</si>
  <si>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</si>
  <si>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</si>
  <si>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</si>
  <si>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</si>
  <si>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</si>
  <si>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</si>
  <si>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</si>
  <si>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</si>
  <si>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</si>
  <si>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</si>
  <si>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</si>
  <si>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</si>
  <si>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</si>
  <si>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</si>
  <si>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</si>
  <si>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</si>
  <si>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</si>
  <si>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</si>
  <si>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</si>
  <si>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</si>
  <si>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</si>
  <si>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</si>
  <si>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</si>
  <si>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</si>
  <si>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</si>
  <si>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</si>
  <si>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</si>
  <si>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</si>
  <si>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</si>
  <si>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</si>
  <si>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</si>
  <si>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</si>
  <si>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</si>
  <si>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</si>
  <si>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</si>
  <si>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</si>
  <si>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</si>
  <si>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</si>
  <si>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</si>
  <si>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</si>
  <si>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</si>
  <si>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</si>
  <si>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</si>
  <si>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</si>
  <si>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</si>
  <si>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</si>
  <si>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</si>
  <si>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</si>
  <si>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</si>
  <si>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</si>
  <si>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</si>
  <si>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</si>
  <si>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</si>
  <si>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</si>
  <si>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</si>
  <si>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</si>
  <si>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</si>
  <si>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</si>
  <si>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</si>
  <si>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</si>
  <si>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</si>
  <si>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</si>
  <si>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</si>
  <si>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</si>
  <si>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</si>
  <si>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</si>
  <si>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</si>
  <si>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</si>
  <si>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</si>
  <si>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</si>
  <si>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</si>
  <si>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</si>
  <si>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</si>
  <si>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</si>
  <si>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</si>
  <si>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</si>
  <si>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</si>
  <si>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</si>
  <si>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</si>
  <si>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</si>
  <si>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</si>
  <si>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</si>
  <si>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</si>
  <si>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</si>
  <si>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</si>
  <si>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</si>
  <si>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</si>
  <si>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</si>
  <si>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</si>
  <si>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</si>
  <si>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</si>
  <si>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</si>
  <si>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</si>
  <si>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</si>
  <si>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</si>
  <si>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</si>
  <si>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</si>
  <si>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</si>
  <si>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</si>
  <si>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</si>
  <si>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</si>
  <si>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</si>
  <si>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</si>
  <si>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</si>
  <si>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</si>
  <si>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</si>
  <si>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</si>
  <si>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</si>
  <si>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</si>
  <si>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</si>
  <si>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</si>
  <si>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</si>
  <si>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</si>
  <si>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</si>
  <si>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</si>
  <si>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</si>
  <si>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</si>
  <si>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</si>
  <si>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</si>
  <si>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</si>
  <si>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</si>
  <si>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</si>
  <si>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</si>
  <si>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</si>
  <si>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</si>
  <si>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</si>
  <si>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</si>
  <si>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</si>
  <si>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</si>
  <si>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</si>
  <si>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</si>
  <si>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</si>
  <si>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</si>
  <si>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</si>
  <si>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</si>
  <si>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</si>
  <si>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</si>
  <si>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</si>
  <si>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</si>
  <si>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</si>
  <si>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</si>
  <si>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</si>
  <si>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</si>
  <si>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</si>
  <si>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</si>
  <si>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</si>
  <si>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</si>
  <si>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</si>
  <si>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</si>
  <si>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</si>
  <si>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</si>
  <si>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</si>
  <si>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</si>
  <si>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</si>
  <si>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</si>
  <si>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</si>
  <si>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</si>
  <si>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</si>
  <si>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</si>
  <si>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</si>
  <si>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</si>
  <si>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</si>
  <si>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</si>
  <si>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</si>
  <si>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</si>
  <si>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</si>
  <si>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</si>
  <si>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</si>
  <si>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</si>
  <si>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</si>
  <si>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</si>
  <si>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</si>
  <si>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</si>
  <si>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</si>
  <si>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</si>
  <si>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</si>
  <si>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</si>
  <si>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</si>
  <si>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</si>
  <si>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</si>
  <si>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</si>
  <si>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</si>
  <si>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</si>
  <si>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</si>
  <si>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</si>
  <si>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</si>
  <si>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</si>
  <si>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</si>
  <si>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</si>
  <si>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</si>
  <si>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</si>
  <si>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</si>
  <si>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</si>
  <si>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</si>
  <si>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</si>
  <si>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</si>
  <si>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</si>
  <si>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</si>
  <si>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</si>
  <si>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</si>
  <si>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</si>
  <si>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</si>
  <si>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</si>
  <si>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</si>
  <si>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</si>
  <si>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</si>
  <si>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</si>
  <si>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</si>
  <si>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</si>
  <si>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</si>
  <si>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</si>
  <si>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</si>
  <si>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</si>
  <si>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</si>
  <si>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</si>
  <si>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</si>
  <si>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</si>
  <si>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</si>
  <si>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</si>
  <si>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</si>
  <si>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</si>
  <si>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</si>
  <si>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</si>
  <si>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</si>
  <si>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</si>
  <si>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</si>
  <si>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</si>
  <si>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</si>
  <si>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</si>
  <si>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</si>
  <si>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</si>
  <si>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</si>
  <si>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</si>
  <si>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</si>
  <si>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</si>
  <si>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</si>
  <si>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</si>
  <si>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</si>
  <si>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</si>
  <si>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</si>
  <si>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</si>
  <si>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</si>
  <si>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</si>
  <si>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</si>
  <si>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</si>
  <si>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</si>
  <si>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</si>
  <si>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</si>
  <si>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</si>
  <si>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</si>
  <si>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</si>
  <si>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</si>
  <si>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</si>
  <si>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</si>
  <si>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</si>
  <si>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</si>
  <si>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</si>
  <si>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</si>
  <si>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</si>
  <si>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</si>
  <si>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</si>
  <si>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</si>
  <si>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</si>
  <si>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</si>
  <si>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</si>
  <si>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</si>
  <si>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</si>
  <si>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</si>
  <si>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</si>
  <si>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</si>
  <si>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</si>
  <si>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</si>
  <si>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</si>
  <si>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</si>
  <si>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</si>
  <si>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</si>
  <si>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</si>
  <si>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</si>
  <si>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</si>
  <si>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</si>
  <si>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</si>
  <si>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</si>
  <si>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</si>
  <si>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</si>
  <si>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</si>
  <si>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</si>
  <si>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</si>
  <si>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</si>
  <si>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</si>
  <si>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</si>
  <si>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</si>
  <si>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</si>
  <si>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</si>
  <si>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</si>
  <si>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</si>
  <si>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</si>
  <si>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</si>
  <si>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</si>
  <si>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</si>
  <si>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</si>
  <si>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</si>
  <si>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</si>
  <si>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</si>
  <si>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</si>
  <si>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</si>
  <si>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</si>
  <si>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</si>
  <si>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</si>
  <si>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</si>
  <si>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</si>
  <si>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</si>
  <si>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</si>
  <si>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</si>
  <si>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</si>
  <si>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</si>
  <si>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</si>
  <si>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</si>
  <si>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</si>
  <si>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</si>
  <si>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</si>
  <si>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</si>
  <si>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</si>
  <si>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</si>
  <si>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</si>
  <si>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</si>
  <si>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</si>
  <si>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</si>
  <si>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</si>
  <si>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</si>
  <si>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</si>
  <si>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</si>
  <si>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</si>
  <si>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</si>
  <si>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</si>
  <si>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</si>
  <si>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</si>
  <si>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</si>
  <si>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</si>
  <si>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</si>
  <si>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</si>
  <si>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</si>
  <si>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</si>
  <si>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</si>
  <si>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</si>
  <si>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</si>
  <si>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</si>
  <si>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</si>
  <si>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</si>
  <si>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</si>
  <si>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</si>
  <si>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</si>
  <si>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</si>
  <si>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</si>
  <si>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</si>
  <si>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</si>
  <si>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</si>
  <si>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</si>
  <si>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</si>
  <si>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</si>
  <si>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</si>
  <si>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</si>
  <si>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</si>
  <si>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</si>
  <si>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</si>
  <si>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</si>
  <si>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</si>
  <si>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</si>
  <si>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</si>
  <si>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</si>
  <si>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</si>
  <si>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</si>
  <si>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</si>
  <si>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</si>
  <si>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</si>
  <si>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</si>
  <si>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</si>
  <si>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</si>
  <si>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</si>
  <si>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</si>
  <si>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</si>
  <si>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</si>
  <si>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</si>
  <si>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</si>
  <si>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</si>
  <si>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</si>
  <si>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</si>
  <si>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</si>
  <si>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</si>
  <si>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</si>
  <si>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</si>
  <si>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</si>
  <si>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</si>
  <si>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</si>
  <si>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</si>
  <si>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</si>
  <si>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</si>
  <si>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</si>
  <si>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</si>
  <si>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</si>
  <si>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</si>
  <si>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</si>
  <si>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</si>
  <si>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</si>
  <si>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</si>
  <si>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</si>
  <si>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</si>
  <si>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</si>
  <si>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</si>
  <si>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</si>
  <si>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</si>
  <si>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</si>
  <si>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</si>
  <si>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</si>
  <si>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</si>
  <si>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</si>
  <si>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</si>
  <si>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</si>
  <si>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</si>
  <si>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</si>
  <si>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</si>
  <si>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</si>
  <si>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</si>
  <si>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</si>
  <si>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</si>
  <si>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</si>
  <si>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</si>
  <si>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</si>
  <si>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</si>
  <si>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</si>
  <si>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</si>
  <si>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</si>
  <si>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</si>
  <si>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</si>
  <si>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</si>
  <si>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</si>
  <si>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</si>
  <si>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</si>
  <si>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</si>
  <si>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</si>
  <si>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</si>
  <si>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</si>
  <si>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</si>
  <si>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</si>
  <si>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</si>
  <si>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</si>
  <si>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</si>
  <si>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</si>
  <si>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</si>
  <si>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</si>
  <si>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</si>
  <si>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</si>
  <si>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</si>
  <si>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</si>
  <si>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</si>
  <si>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</si>
  <si>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</si>
  <si>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</si>
  <si>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</si>
  <si>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</si>
  <si>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</si>
  <si>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</si>
  <si>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</si>
  <si>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</si>
  <si>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</si>
  <si>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</si>
  <si>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</si>
  <si>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</si>
  <si>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</si>
  <si>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</si>
  <si>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</si>
  <si>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</si>
  <si>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</si>
  <si>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</si>
  <si>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</si>
  <si>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</si>
  <si>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</si>
  <si>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</si>
  <si>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</si>
  <si>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</si>
  <si>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</si>
  <si>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</si>
  <si>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</si>
  <si>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</si>
  <si>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</si>
  <si>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</si>
  <si>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</si>
  <si>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</si>
  <si>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</si>
  <si>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</si>
  <si>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</si>
  <si>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</si>
  <si>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</si>
  <si>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</si>
  <si>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</si>
  <si>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</si>
  <si>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</si>
  <si>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</si>
  <si>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</si>
  <si>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</si>
  <si>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</si>
  <si>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</si>
  <si>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</si>
  <si>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</si>
  <si>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</si>
  <si>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</si>
  <si>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</si>
  <si>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</si>
  <si>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</si>
  <si>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</si>
  <si>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</si>
  <si>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</si>
  <si>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</si>
  <si>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</si>
  <si>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</si>
  <si>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</si>
  <si>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</si>
  <si>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</si>
  <si>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</si>
  <si>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</si>
  <si>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</si>
  <si>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</si>
  <si>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</si>
  <si>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</si>
  <si>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</si>
  <si>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</si>
  <si>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</si>
  <si>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</si>
  <si>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</si>
  <si>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</si>
  <si>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</si>
  <si>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</si>
  <si>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</si>
  <si>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</si>
  <si>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</si>
  <si>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</si>
  <si>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</si>
  <si>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</si>
  <si>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</si>
  <si>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</si>
  <si>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</si>
  <si>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</si>
  <si>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</si>
  <si>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</si>
  <si>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</si>
  <si>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</si>
  <si>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</si>
  <si>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</si>
  <si>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</si>
  <si>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</si>
  <si>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</si>
  <si>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</si>
  <si>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</si>
  <si>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</si>
  <si>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</si>
  <si>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</si>
  <si>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</si>
  <si>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</si>
  <si>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</si>
  <si>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</si>
  <si>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</si>
  <si>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</si>
  <si>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</si>
  <si>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</si>
  <si>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</si>
  <si>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</si>
  <si>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</si>
  <si>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</si>
  <si>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</si>
  <si>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</si>
  <si>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</si>
  <si>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</si>
  <si>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</si>
  <si>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</si>
  <si>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</si>
  <si>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</si>
  <si>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</si>
  <si>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</si>
  <si>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</si>
  <si>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</si>
  <si>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</si>
  <si>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</si>
  <si>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</si>
  <si>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</si>
  <si>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</si>
  <si>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</si>
  <si>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</si>
  <si>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</si>
  <si>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</si>
  <si>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</si>
  <si>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</si>
  <si>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</si>
  <si>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</si>
  <si>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</si>
  <si>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</si>
  <si>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</si>
  <si>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</si>
  <si>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</si>
  <si>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</si>
  <si>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</si>
  <si>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</si>
  <si>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</si>
  <si>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</si>
  <si>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</si>
  <si>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</si>
  <si>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</si>
  <si>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</si>
  <si>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</si>
  <si>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</si>
  <si>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</si>
  <si>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</si>
  <si>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</si>
  <si>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</si>
  <si>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</si>
  <si>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</si>
  <si>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</si>
  <si>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</si>
  <si>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</si>
  <si>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</si>
  <si>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</si>
  <si>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</si>
  <si>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</si>
  <si>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</si>
  <si>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</si>
  <si>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</si>
  <si>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</si>
  <si>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</si>
  <si>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</si>
  <si>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</si>
  <si>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</si>
  <si>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</si>
  <si>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</si>
  <si>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</si>
  <si>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</si>
  <si>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</si>
  <si>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</si>
  <si>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</si>
  <si>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</si>
  <si>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</si>
  <si>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</si>
  <si>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</si>
  <si>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</si>
  <si>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</si>
  <si>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</si>
  <si>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</si>
  <si>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</si>
  <si>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</si>
  <si>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</si>
  <si>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</si>
  <si>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</si>
  <si>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</si>
  <si>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</si>
  <si>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</si>
  <si>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</si>
  <si>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</si>
  <si>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</si>
  <si>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</si>
  <si>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</si>
  <si>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</si>
  <si>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</si>
  <si>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</si>
  <si>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</si>
  <si>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</si>
  <si>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</si>
  <si>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</si>
  <si>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</si>
  <si>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</si>
  <si>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</si>
  <si>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</si>
  <si>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</si>
  <si>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</si>
  <si>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</si>
  <si>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</si>
  <si>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</si>
  <si>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</si>
  <si>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</si>
  <si>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</si>
  <si>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</si>
  <si>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</si>
  <si>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</si>
  <si>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</si>
  <si>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</si>
  <si>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</si>
  <si>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</si>
  <si>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</si>
  <si>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</si>
  <si>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</si>
  <si>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</si>
  <si>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</si>
  <si>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</si>
  <si>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</si>
  <si>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</si>
  <si>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</si>
  <si>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</si>
  <si>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</si>
  <si>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</si>
  <si>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</si>
  <si>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</si>
  <si>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</si>
  <si>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</si>
  <si>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</si>
  <si>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</si>
  <si>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</si>
  <si>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</si>
  <si>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</si>
  <si>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</si>
  <si>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</si>
  <si>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</si>
  <si>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</si>
  <si>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</si>
  <si>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</si>
  <si>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</si>
  <si>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</si>
  <si>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</si>
  <si>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</si>
  <si>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</si>
  <si>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</si>
  <si>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</si>
  <si>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</si>
  <si>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</si>
  <si>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</si>
  <si>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</si>
  <si>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</si>
  <si>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</si>
  <si>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</si>
  <si>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</si>
  <si>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</si>
  <si>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</si>
  <si>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</si>
  <si>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</si>
  <si>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</si>
  <si>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</si>
  <si>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</si>
  <si>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</si>
  <si>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</si>
  <si>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</si>
  <si>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</si>
  <si>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</si>
  <si>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</si>
  <si>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</si>
  <si>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</si>
  <si>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</si>
  <si>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</si>
  <si>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</si>
  <si>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</si>
  <si>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</si>
  <si>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</si>
  <si>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</si>
  <si>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</si>
  <si>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</si>
  <si>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</si>
  <si>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</si>
  <si>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</si>
  <si>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</si>
  <si>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</si>
  <si>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</si>
  <si>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</si>
  <si>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</si>
  <si>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</si>
  <si>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</si>
  <si>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</si>
  <si>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</si>
  <si>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</si>
  <si>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</si>
  <si>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</si>
  <si>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</si>
  <si>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</si>
  <si>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</si>
  <si>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</si>
  <si>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</si>
  <si>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</si>
  <si>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</si>
  <si>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</si>
  <si>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</si>
  <si>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</si>
  <si>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</si>
  <si>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</si>
  <si>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</si>
  <si>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</si>
  <si>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</si>
  <si>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</si>
  <si>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</si>
  <si>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</si>
  <si>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</si>
  <si>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</si>
  <si>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</si>
  <si>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</si>
  <si>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</si>
  <si>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</si>
  <si>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</si>
  <si>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</si>
  <si>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</si>
  <si>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</si>
  <si>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</si>
  <si>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</si>
  <si>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</si>
  <si>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</si>
  <si>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</si>
  <si>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</si>
  <si>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</si>
  <si>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</si>
  <si>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</si>
  <si>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</si>
  <si>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</si>
  <si>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</si>
  <si>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</si>
  <si>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</si>
  <si>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</si>
  <si>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</si>
  <si>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</si>
  <si>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</si>
  <si>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</si>
  <si>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</si>
  <si>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</si>
  <si>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</si>
  <si>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</si>
  <si>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</si>
  <si>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</si>
  <si>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</si>
  <si>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</si>
  <si>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</si>
  <si>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</si>
  <si>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</si>
  <si>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</si>
  <si>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</si>
  <si>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</si>
  <si>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</si>
  <si>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</si>
  <si>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</si>
  <si>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</si>
  <si>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</si>
  <si>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</si>
  <si>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</si>
  <si>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</si>
  <si>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</si>
  <si>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</si>
  <si>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</si>
  <si>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</si>
  <si>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</si>
  <si>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</si>
  <si>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</si>
  <si>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</si>
  <si>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</si>
  <si>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</si>
  <si>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</si>
  <si>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</si>
  <si>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</si>
  <si>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</si>
  <si>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</si>
  <si>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</si>
  <si>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</si>
  <si>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</si>
  <si>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</si>
  <si>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</si>
  <si>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</si>
  <si>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</si>
  <si>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</si>
  <si>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</si>
  <si>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</si>
  <si>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</si>
  <si>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</si>
  <si>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</si>
  <si>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</si>
  <si>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</si>
  <si>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</si>
  <si>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</si>
  <si>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</si>
  <si>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</si>
  <si>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</si>
  <si>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</si>
  <si>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</si>
  <si>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</si>
  <si>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</si>
  <si>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</si>
  <si>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</si>
  <si>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</si>
  <si>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</si>
  <si>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</si>
  <si>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</si>
  <si>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</si>
  <si>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</si>
  <si>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</si>
  <si>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</si>
  <si>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</si>
  <si>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</si>
  <si>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</si>
  <si>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</si>
  <si>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</si>
  <si>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</si>
  <si>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</si>
  <si>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</si>
  <si>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</si>
  <si>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</si>
  <si>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</si>
  <si>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</si>
  <si>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</si>
  <si>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</si>
  <si>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</si>
  <si>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</si>
  <si>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</si>
  <si>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</si>
  <si>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</si>
  <si>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</si>
  <si>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</si>
  <si>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</si>
  <si>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</si>
  <si>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</si>
  <si>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</si>
  <si>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</si>
  <si>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</si>
  <si>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</si>
  <si>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</si>
  <si>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</si>
  <si>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</si>
  <si>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</si>
  <si>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</si>
  <si>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</si>
  <si>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</si>
  <si>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</si>
  <si>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</si>
  <si>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</si>
  <si>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</si>
  <si>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</si>
  <si>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</si>
  <si>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</si>
  <si>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</si>
  <si>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</si>
  <si>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</si>
  <si>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</si>
  <si>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</si>
  <si>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</si>
  <si>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</si>
  <si>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</si>
  <si>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</si>
  <si>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</si>
  <si>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</si>
  <si>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</si>
  <si>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</si>
  <si>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</si>
  <si>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</si>
  <si>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</si>
  <si>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</si>
  <si>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</si>
  <si>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</si>
  <si>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</si>
  <si>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</si>
  <si>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</si>
  <si>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</si>
  <si>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</si>
  <si>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</si>
  <si>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</si>
  <si>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</si>
  <si>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</si>
  <si>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</si>
  <si>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</si>
  <si>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</si>
  <si>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</si>
  <si>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</si>
  <si>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</si>
  <si>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</si>
  <si>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</si>
  <si>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</si>
  <si>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</si>
  <si>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</si>
  <si>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</si>
  <si>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</si>
  <si>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</si>
  <si>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</si>
  <si>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</si>
  <si>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</si>
  <si>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</si>
  <si>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</si>
  <si>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</si>
  <si>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</si>
  <si>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</si>
  <si>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</si>
  <si>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</si>
  <si>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</si>
  <si>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</si>
  <si>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</si>
  <si>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</si>
  <si>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</si>
  <si>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</si>
  <si>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</si>
  <si>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</si>
  <si>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</si>
  <si>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</si>
  <si>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</si>
  <si>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</si>
  <si>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</si>
  <si>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</si>
  <si>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</si>
  <si>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</si>
  <si>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</si>
  <si>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</si>
  <si>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</si>
  <si>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</si>
  <si>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</si>
  <si>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</si>
  <si>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</si>
  <si>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</si>
  <si>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</si>
  <si>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</si>
  <si>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</si>
  <si>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</si>
  <si>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</si>
  <si>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</si>
  <si>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</si>
  <si>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</si>
  <si>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</si>
  <si>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</si>
  <si>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</si>
  <si>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</si>
  <si>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</si>
  <si>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</si>
  <si>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</si>
  <si>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</si>
  <si>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</si>
  <si>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</si>
  <si>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</si>
  <si>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</si>
  <si>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</si>
  <si>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</si>
  <si>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</si>
  <si>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</si>
  <si>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</si>
  <si>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</si>
  <si>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</si>
  <si>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</si>
  <si>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</si>
  <si>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</si>
  <si>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</si>
  <si>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</si>
  <si>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</si>
  <si>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</si>
  <si>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</si>
  <si>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</si>
  <si>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</si>
  <si>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</si>
  <si>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</si>
  <si>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</si>
  <si>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</si>
  <si>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</si>
  <si>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</si>
  <si>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</si>
  <si>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</si>
  <si>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</si>
  <si>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</si>
  <si>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</si>
  <si>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</si>
  <si>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</si>
  <si>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</si>
  <si>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</si>
  <si>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</si>
  <si>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</si>
  <si>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</si>
  <si>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</si>
  <si>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</si>
  <si>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</si>
  <si>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</si>
  <si>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</si>
  <si>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</si>
  <si>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</si>
  <si>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</si>
  <si>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</si>
  <si>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</si>
  <si>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</si>
  <si>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</si>
  <si>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</si>
  <si>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</si>
  <si>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</si>
  <si>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</si>
  <si>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</si>
  <si>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</si>
  <si>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</si>
  <si>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</si>
  <si>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</si>
  <si>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</si>
  <si>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</si>
  <si>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</si>
  <si>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</si>
  <si>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</si>
  <si>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</si>
  <si>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</si>
  <si>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</si>
  <si>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</si>
  <si>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</si>
  <si>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</si>
  <si>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</si>
  <si>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</si>
  <si>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</si>
  <si>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</si>
  <si>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</si>
  <si>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</si>
  <si>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</si>
  <si>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</si>
  <si>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</si>
  <si>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</si>
  <si>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</si>
  <si>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</si>
  <si>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</si>
  <si>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</si>
  <si>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</si>
  <si>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</si>
  <si>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</si>
  <si>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</si>
  <si>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</si>
  <si>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</si>
  <si>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</si>
  <si>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</si>
  <si>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</si>
  <si>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</si>
  <si>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</si>
  <si>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</si>
  <si>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</si>
  <si>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</si>
  <si>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</si>
  <si>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</si>
  <si>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</si>
  <si>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</si>
  <si>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</si>
  <si>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</si>
  <si>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</si>
  <si>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</si>
  <si>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</si>
  <si>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</si>
  <si>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</si>
  <si>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</si>
  <si>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</si>
  <si>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</si>
  <si>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</si>
  <si>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</si>
  <si>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</si>
  <si>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</si>
  <si>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</si>
  <si>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</si>
  <si>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</si>
  <si>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</si>
  <si>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</si>
  <si>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</si>
  <si>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</si>
  <si>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</si>
  <si>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</si>
  <si>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</si>
  <si>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</si>
  <si>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</si>
  <si>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</si>
  <si>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</si>
  <si>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</si>
  <si>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</si>
  <si>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</si>
  <si>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</si>
  <si>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</si>
  <si>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</si>
  <si>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</si>
  <si>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</si>
  <si>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</si>
  <si>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</si>
  <si>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</si>
  <si>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</si>
  <si>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</si>
  <si>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</si>
  <si>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</si>
  <si>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</si>
  <si>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</si>
  <si>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</si>
  <si>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</si>
  <si>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</si>
  <si>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</si>
  <si>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</si>
  <si>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</si>
  <si>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</si>
  <si>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</si>
  <si>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</si>
  <si>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</si>
  <si>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</si>
  <si>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</si>
  <si>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</si>
  <si>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</si>
  <si>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</si>
  <si>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</si>
  <si>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</si>
  <si>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</si>
  <si>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</si>
  <si>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</si>
  <si>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</si>
  <si>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</si>
  <si>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</si>
  <si>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</si>
  <si>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</si>
  <si>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</si>
  <si>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</si>
  <si>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</si>
  <si>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</si>
  <si>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</si>
  <si>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</si>
  <si>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</si>
  <si>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</si>
  <si>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</si>
  <si>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</si>
  <si>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</si>
  <si>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</si>
  <si>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</si>
  <si>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</si>
  <si>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</si>
  <si>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</si>
  <si>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</si>
  <si>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</si>
  <si>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</si>
  <si>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</si>
  <si>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</si>
  <si>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</si>
  <si>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</si>
  <si>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</si>
  <si>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</si>
  <si>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</si>
  <si>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</si>
  <si>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</si>
  <si>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</si>
  <si>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</si>
  <si>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</si>
  <si>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</si>
  <si>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</si>
  <si>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</si>
  <si>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</si>
  <si>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</si>
  <si>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</si>
  <si>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</si>
  <si>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</si>
  <si>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</si>
  <si>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</si>
  <si>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</si>
  <si>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</si>
  <si>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</si>
  <si>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</si>
  <si>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</si>
  <si>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</si>
  <si>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</si>
  <si>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</si>
  <si>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</si>
  <si>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</si>
  <si>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</si>
  <si>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</si>
  <si>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</si>
  <si>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</si>
  <si>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</si>
  <si>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</si>
  <si>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</si>
  <si>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</si>
  <si>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</si>
  <si>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</si>
  <si>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</si>
  <si>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</si>
  <si>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</si>
  <si>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</si>
  <si>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</si>
  <si>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</si>
  <si>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</si>
  <si>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</si>
  <si>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</si>
  <si>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</si>
  <si>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</si>
  <si>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</si>
  <si>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</si>
  <si>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</si>
  <si>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</si>
  <si>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</si>
  <si>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</si>
  <si>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</si>
  <si>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</si>
  <si>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</si>
  <si>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</si>
  <si>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</si>
  <si>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</si>
  <si>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</si>
  <si>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</si>
  <si>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</si>
  <si>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</si>
  <si>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</si>
  <si>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</si>
  <si>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</si>
  <si>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</si>
  <si>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</si>
  <si>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</si>
  <si>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</si>
  <si>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</si>
  <si>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</si>
  <si>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</si>
  <si>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</si>
  <si>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</si>
  <si>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</si>
  <si>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</si>
  <si>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</si>
  <si>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</si>
  <si>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</si>
  <si>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</si>
  <si>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</si>
  <si>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</si>
  <si>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</si>
  <si>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</si>
  <si>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</si>
  <si>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</si>
  <si>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</si>
  <si>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</si>
  <si>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</si>
  <si>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</si>
  <si>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</si>
  <si>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</si>
  <si>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</si>
  <si>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</si>
  <si>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</si>
  <si>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</si>
  <si>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</si>
  <si>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</si>
  <si>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</si>
  <si>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</si>
  <si>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</si>
  <si>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</si>
  <si>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</si>
  <si>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</si>
  <si>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</si>
  <si>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</si>
  <si>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</si>
  <si>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</si>
  <si>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</si>
  <si>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</si>
  <si>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</si>
  <si>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</si>
  <si>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</si>
  <si>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</si>
  <si>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</si>
  <si>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</si>
  <si>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</si>
  <si>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</si>
  <si>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</si>
  <si>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</si>
  <si>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</si>
  <si>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</si>
  <si>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</si>
  <si>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</si>
  <si>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</si>
  <si>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</si>
  <si>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</si>
  <si>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</si>
  <si>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</si>
  <si>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</si>
  <si>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</si>
  <si>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</si>
  <si>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</si>
  <si>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</si>
  <si>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</si>
  <si>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</si>
  <si>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</si>
  <si>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</si>
  <si>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</si>
  <si>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</si>
  <si>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</si>
  <si>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</si>
  <si>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</si>
  <si>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</si>
  <si>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</si>
  <si>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</si>
  <si>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</si>
  <si>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</si>
  <si>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</si>
  <si>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</si>
  <si>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</si>
  <si>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</si>
  <si>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</si>
  <si>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</si>
  <si>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</si>
  <si>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</si>
  <si>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</si>
  <si>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</si>
  <si>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</si>
  <si>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</si>
  <si>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</si>
  <si>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</si>
  <si>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</si>
  <si>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</si>
  <si>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</si>
  <si>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</si>
  <si>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</si>
  <si>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</si>
  <si>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</si>
  <si>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</si>
  <si>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</si>
  <si>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</si>
  <si>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</si>
  <si>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</si>
  <si>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</si>
  <si>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</si>
  <si>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</si>
  <si>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</si>
  <si>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</si>
  <si>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</si>
  <si>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</si>
  <si>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</si>
  <si>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</si>
  <si>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</si>
  <si>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</si>
  <si>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</si>
  <si>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</si>
  <si>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</si>
  <si>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</si>
  <si>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</si>
  <si>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</si>
  <si>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</si>
  <si>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</si>
  <si>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</si>
  <si>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</si>
  <si>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</si>
  <si>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</si>
  <si>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</si>
  <si>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</si>
  <si>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</si>
  <si>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</si>
  <si>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</si>
  <si>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</si>
  <si>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</si>
  <si>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</si>
  <si>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</si>
  <si>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</si>
  <si>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</si>
  <si>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</si>
  <si>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</si>
  <si>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</si>
  <si>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</si>
  <si>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</si>
  <si>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</si>
  <si>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</si>
  <si>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</si>
  <si>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</si>
  <si>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</si>
  <si>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</si>
  <si>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</si>
  <si>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</si>
  <si>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</si>
  <si>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</si>
  <si>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</si>
  <si>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</si>
  <si>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</si>
  <si>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</si>
  <si>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</si>
  <si>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</si>
  <si>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</si>
  <si>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</si>
  <si>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</si>
  <si>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</si>
  <si>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</si>
  <si>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</si>
  <si>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</si>
  <si>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</si>
  <si>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</si>
  <si>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</si>
  <si>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</si>
  <si>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</si>
  <si>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</si>
  <si>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</si>
  <si>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</si>
  <si>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</si>
  <si>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</si>
  <si>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</si>
  <si>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</si>
  <si>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</si>
  <si>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</si>
  <si>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</si>
  <si>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</si>
  <si>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</si>
  <si>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</si>
  <si>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</si>
  <si>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</si>
  <si>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</si>
  <si>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</si>
  <si>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</si>
  <si>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</si>
  <si>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</si>
  <si>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</si>
  <si>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</si>
  <si>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</si>
  <si>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</si>
  <si>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</si>
  <si>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</si>
  <si>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</si>
  <si>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</si>
  <si>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</si>
  <si>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</si>
  <si>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</si>
  <si>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</si>
  <si>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</si>
  <si>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</si>
  <si>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</si>
  <si>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</si>
  <si>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</si>
  <si>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</si>
  <si>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</si>
  <si>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</si>
  <si>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</si>
  <si>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</si>
  <si>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</si>
  <si>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</si>
  <si>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</si>
  <si>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</si>
  <si>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</si>
  <si>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</si>
  <si>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</si>
  <si>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</si>
  <si>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</si>
  <si>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</si>
  <si>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</si>
  <si>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</si>
  <si>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</si>
  <si>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</si>
  <si>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</si>
  <si>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</si>
  <si>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</si>
  <si>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</si>
  <si>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</si>
  <si>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</si>
  <si>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</si>
  <si>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</si>
  <si>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</si>
  <si>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</si>
  <si>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</si>
  <si>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</si>
  <si>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</si>
  <si>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</si>
  <si>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</si>
  <si>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</si>
  <si>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</si>
  <si>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</si>
  <si>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</si>
  <si>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</si>
  <si>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</si>
  <si>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</si>
  <si>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</si>
  <si>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</si>
  <si>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</si>
  <si>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</si>
  <si>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</si>
  <si>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</si>
  <si>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</si>
  <si>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</si>
  <si>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</si>
  <si>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</si>
  <si>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</si>
  <si>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</si>
  <si>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</si>
  <si>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</si>
  <si>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</si>
  <si>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</si>
  <si>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</si>
  <si>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</si>
  <si>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</si>
  <si>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</si>
  <si>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</si>
  <si>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</si>
  <si>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</si>
  <si>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</si>
  <si>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</si>
  <si>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</si>
  <si>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</si>
  <si>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</si>
  <si>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</si>
  <si>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</si>
  <si>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</si>
  <si>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</si>
  <si>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</si>
  <si>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</si>
  <si>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</si>
  <si>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</si>
  <si>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</si>
  <si>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</si>
  <si>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</si>
  <si>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</si>
  <si>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</si>
  <si>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</si>
  <si>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</si>
  <si>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</si>
  <si>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</si>
  <si>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</si>
  <si>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</si>
  <si>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</si>
  <si>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</si>
  <si>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</si>
  <si>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</si>
  <si>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</si>
  <si>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</si>
  <si>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</si>
  <si>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</si>
  <si>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</si>
  <si>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</si>
  <si>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</si>
  <si>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</si>
  <si>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</si>
  <si>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</si>
  <si>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</si>
  <si>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</si>
  <si>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</si>
  <si>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</si>
  <si>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</si>
  <si>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</si>
  <si>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</si>
  <si>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</si>
  <si>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</si>
  <si>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</si>
  <si>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</si>
  <si>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</si>
  <si>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</si>
  <si>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</si>
  <si>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</si>
  <si>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</si>
  <si>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</si>
  <si>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</si>
  <si>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</si>
  <si>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</si>
  <si>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</si>
  <si>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</si>
  <si>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</si>
  <si>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</si>
  <si>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</si>
  <si>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</si>
  <si>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</si>
  <si>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</si>
  <si>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</si>
  <si>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</si>
  <si>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</si>
  <si>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</si>
  <si>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</si>
  <si>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</si>
  <si>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</si>
  <si>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</si>
  <si>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</si>
  <si>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</si>
  <si>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</si>
  <si>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</si>
  <si>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</si>
  <si>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</si>
  <si>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</si>
  <si>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</si>
  <si>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</si>
  <si>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</si>
  <si>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</si>
  <si>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</si>
  <si>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</si>
  <si>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</si>
  <si>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</si>
  <si>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</si>
  <si>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</si>
  <si>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</si>
  <si>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</si>
  <si>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</si>
  <si>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</si>
  <si>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</si>
  <si>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</si>
  <si>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</si>
  <si>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</si>
  <si>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</si>
  <si>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</si>
  <si>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</si>
  <si>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</si>
  <si>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</si>
  <si>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</si>
  <si>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</si>
  <si>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</si>
  <si>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</si>
  <si>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</si>
  <si>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</si>
  <si>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</si>
  <si>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</si>
  <si>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</si>
  <si>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</si>
  <si>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</si>
  <si>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</si>
  <si>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</si>
  <si>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</si>
  <si>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</si>
  <si>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</si>
  <si>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</si>
  <si>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</si>
  <si>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</si>
  <si>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</si>
  <si>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</si>
  <si>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</si>
  <si>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</si>
  <si>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</si>
  <si>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</si>
  <si>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</si>
  <si>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</si>
  <si>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</si>
  <si>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</si>
  <si>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</si>
  <si>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</si>
  <si>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</si>
  <si>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</si>
  <si>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</si>
  <si>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</si>
  <si>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</si>
  <si>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</si>
  <si>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</si>
  <si>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</si>
  <si>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</si>
  <si>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</si>
  <si>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</si>
  <si>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</si>
  <si>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</si>
  <si>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</si>
  <si>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</si>
  <si>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</si>
  <si>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</si>
  <si>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</si>
  <si>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</si>
  <si>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</si>
  <si>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</si>
  <si>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</si>
  <si>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</si>
  <si>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</si>
  <si>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</si>
  <si>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</si>
  <si>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</si>
  <si>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</si>
  <si>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</si>
  <si>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</si>
  <si>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</si>
  <si>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</si>
  <si>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</si>
  <si>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</si>
  <si>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</si>
  <si>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</si>
  <si>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</si>
  <si>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</si>
  <si>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</si>
  <si>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</si>
  <si>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</si>
  <si>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</si>
  <si>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</si>
  <si>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</si>
  <si>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</si>
  <si>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</si>
  <si>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</si>
  <si>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</si>
  <si>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</si>
  <si>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</si>
  <si>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</si>
  <si>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</si>
  <si>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</si>
  <si>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</si>
  <si>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</si>
  <si>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</si>
  <si>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</si>
  <si>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</si>
  <si>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</si>
  <si>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</si>
  <si>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</si>
  <si>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</si>
  <si>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</si>
  <si>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</si>
  <si>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</si>
  <si>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</si>
  <si>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</si>
  <si>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</si>
  <si>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</si>
  <si>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</si>
  <si>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</si>
  <si>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</si>
  <si>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</si>
  <si>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</si>
  <si>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</si>
  <si>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</si>
  <si>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</si>
  <si>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</si>
  <si>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</si>
  <si>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</si>
  <si>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</si>
  <si>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</si>
  <si>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</si>
  <si>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</si>
  <si>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</si>
  <si>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</si>
  <si>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</si>
  <si>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</si>
  <si>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</si>
  <si>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</si>
  <si>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</si>
  <si>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</si>
  <si>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</si>
  <si>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</si>
  <si>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</si>
  <si>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</si>
  <si>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</si>
  <si>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</si>
  <si>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</si>
  <si>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</si>
  <si>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</si>
  <si>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</si>
  <si>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</si>
  <si>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</si>
  <si>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</si>
  <si>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</si>
  <si>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</si>
  <si>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</si>
  <si>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</si>
  <si>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</si>
  <si>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</si>
  <si>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</si>
  <si>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</si>
  <si>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</si>
  <si>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</si>
  <si>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</si>
  <si>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</si>
  <si>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</si>
  <si>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</si>
  <si>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</si>
  <si>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</si>
  <si>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</si>
  <si>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</si>
  <si>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</si>
  <si>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</si>
  <si>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</si>
  <si>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</si>
  <si>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</si>
  <si>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</si>
  <si>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</si>
  <si>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</si>
  <si>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</si>
  <si>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</si>
  <si>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</si>
  <si>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</si>
  <si>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</si>
  <si>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</si>
  <si>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</si>
  <si>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</si>
  <si>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</si>
  <si>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</si>
  <si>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</si>
  <si>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</si>
  <si>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</si>
  <si>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</si>
  <si>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</si>
  <si>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</si>
  <si>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</si>
  <si>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</si>
  <si>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</si>
  <si>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</si>
  <si>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</si>
  <si>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</si>
  <si>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</si>
  <si>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</si>
  <si>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</si>
  <si>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</si>
  <si>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</si>
  <si>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</si>
  <si>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</si>
  <si>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</si>
  <si>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</si>
  <si>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</si>
  <si>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</si>
  <si>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</si>
  <si>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</si>
  <si>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</si>
  <si>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</si>
  <si>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</si>
  <si>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</si>
  <si>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</si>
  <si>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</si>
  <si>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</si>
  <si>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</si>
  <si>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</si>
  <si>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</si>
  <si>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</si>
  <si>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</si>
  <si>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</si>
  <si>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</si>
  <si>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</si>
  <si>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</si>
  <si>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</si>
  <si>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</si>
  <si>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</si>
  <si>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</si>
  <si>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</si>
  <si>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</si>
  <si>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</si>
  <si>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</si>
  <si>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</si>
  <si>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</si>
  <si>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</si>
  <si>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</si>
  <si>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</si>
  <si>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</si>
  <si>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</si>
  <si>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</si>
  <si>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</si>
  <si>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</si>
  <si>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</si>
  <si>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</si>
  <si>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</si>
  <si>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</si>
  <si>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</si>
  <si>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</si>
  <si>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</si>
  <si>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</si>
  <si>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</si>
  <si>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</si>
  <si>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</si>
  <si>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</si>
  <si>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</si>
  <si>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</si>
  <si>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</si>
  <si>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</si>
  <si>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</si>
  <si>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</si>
  <si>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</si>
  <si>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</si>
  <si>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</si>
  <si>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</si>
  <si>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</si>
  <si>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</si>
  <si>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</si>
  <si>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</si>
  <si>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</si>
  <si>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</si>
  <si>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</si>
  <si>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</si>
  <si>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</si>
  <si>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</si>
  <si>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</si>
  <si>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</si>
  <si>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</si>
  <si>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</si>
  <si>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</si>
  <si>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</si>
  <si>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</si>
  <si>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</si>
  <si>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</si>
  <si>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</si>
  <si>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</si>
  <si>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</si>
  <si>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</si>
  <si>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</si>
  <si>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</si>
  <si>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</si>
  <si>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</si>
  <si>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</si>
  <si>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</si>
  <si>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</si>
  <si>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</si>
  <si>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</si>
  <si>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</si>
  <si>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</si>
  <si>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</si>
  <si>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</si>
  <si>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</si>
  <si>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</si>
  <si>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</si>
  <si>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</si>
  <si>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</si>
  <si>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</si>
  <si>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</si>
  <si>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</si>
  <si>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</si>
  <si>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</si>
  <si>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</si>
  <si>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</si>
  <si>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</si>
  <si>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</si>
  <si>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</si>
  <si>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</si>
  <si>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</si>
  <si>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</si>
  <si>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</si>
  <si>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</si>
  <si>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</si>
  <si>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</si>
  <si>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</si>
  <si>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</si>
  <si>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</si>
  <si>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</si>
  <si>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</si>
  <si>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</si>
  <si>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</si>
  <si>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</si>
  <si>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</si>
  <si>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</si>
  <si>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</si>
  <si>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</si>
  <si>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</si>
  <si>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</si>
  <si>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</si>
  <si>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</si>
  <si>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</si>
  <si>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</si>
  <si>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</si>
  <si>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</si>
  <si>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</si>
  <si>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</si>
  <si>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</si>
  <si>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</si>
  <si>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</si>
  <si>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</si>
  <si>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</si>
  <si>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</si>
  <si>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</si>
  <si>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</si>
  <si>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</si>
  <si>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</si>
  <si>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</si>
  <si>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</si>
  <si>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</si>
  <si>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</si>
  <si>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</si>
  <si>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</si>
  <si>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</si>
  <si>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</si>
  <si>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</si>
  <si>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</si>
  <si>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</si>
  <si>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</si>
  <si>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</si>
  <si>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</si>
  <si>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</si>
  <si>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</si>
  <si>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</si>
  <si>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</si>
  <si>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</si>
  <si>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</si>
  <si>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</si>
  <si>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</si>
  <si>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</si>
  <si>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</si>
  <si>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</si>
  <si>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</si>
  <si>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</si>
  <si>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</si>
  <si>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</si>
  <si>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</si>
  <si>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</si>
  <si>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</si>
  <si>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</si>
  <si>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</si>
  <si>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</si>
  <si>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</si>
  <si>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</si>
  <si>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</si>
  <si>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</si>
  <si>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</si>
  <si>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</si>
  <si>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</si>
  <si>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</si>
  <si>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</si>
  <si>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</si>
  <si>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</si>
  <si>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</si>
  <si>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</si>
  <si>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</si>
  <si>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</si>
  <si>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</si>
  <si>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</si>
  <si>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</si>
  <si>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</si>
  <si>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</si>
  <si>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</si>
  <si>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</si>
  <si>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</si>
  <si>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</si>
  <si>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</si>
  <si>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</si>
  <si>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</si>
  <si>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</si>
  <si>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</si>
  <si>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</si>
  <si>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</si>
  <si>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</si>
  <si>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</si>
  <si>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</si>
  <si>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</si>
  <si>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</si>
  <si>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</si>
  <si>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</si>
  <si>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</si>
  <si>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</si>
  <si>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</si>
  <si>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</si>
  <si>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</si>
  <si>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</si>
  <si>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</si>
  <si>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</si>
  <si>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</si>
  <si>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</si>
  <si>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</si>
  <si>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</si>
  <si>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</si>
  <si>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</si>
  <si>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</si>
  <si>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</si>
  <si>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</si>
  <si>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</si>
  <si>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</si>
  <si>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</si>
  <si>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</si>
  <si>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</si>
  <si>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</si>
  <si>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</si>
  <si>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</si>
  <si>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</si>
  <si>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</si>
  <si>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</si>
  <si>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</si>
  <si>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</si>
  <si>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</si>
  <si>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</si>
  <si>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</si>
  <si>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</si>
  <si>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</si>
  <si>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</si>
  <si>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</si>
  <si>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</si>
  <si>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</si>
  <si>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</si>
  <si>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</si>
  <si>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</si>
  <si>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</si>
  <si>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</si>
  <si>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</si>
  <si>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</si>
  <si>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</si>
  <si>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</si>
  <si>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</si>
  <si>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</si>
  <si>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</si>
  <si>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</si>
  <si>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</si>
  <si>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</si>
  <si>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</si>
  <si>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</si>
  <si>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</si>
  <si>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</si>
  <si>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</si>
  <si>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</si>
  <si>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</si>
  <si>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</si>
  <si>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</si>
  <si>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</si>
  <si>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</si>
  <si>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</si>
  <si>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</si>
  <si>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</si>
  <si>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</si>
  <si>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</si>
  <si>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</si>
  <si>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</si>
  <si>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</si>
  <si>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</si>
  <si>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</si>
  <si>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</si>
  <si>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</si>
  <si>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</si>
  <si>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</si>
  <si>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</si>
  <si>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</si>
  <si>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</si>
  <si>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</si>
  <si>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</si>
  <si>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</si>
  <si>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</si>
  <si>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</si>
  <si>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</si>
  <si>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</si>
  <si>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</si>
  <si>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</si>
  <si>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</si>
  <si>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</si>
  <si>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</si>
  <si>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</si>
  <si>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</si>
  <si>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</si>
  <si>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</si>
  <si>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</si>
  <si>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</si>
  <si>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</si>
  <si>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</si>
  <si>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</si>
  <si>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</si>
  <si>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</si>
  <si>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</si>
  <si>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</si>
  <si>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</si>
  <si>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</si>
  <si>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</si>
  <si>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</si>
  <si>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</si>
  <si>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</si>
  <si>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</si>
  <si>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</si>
  <si>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</si>
  <si>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</si>
  <si>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</si>
  <si>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</si>
  <si>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</si>
  <si>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</si>
  <si>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</si>
  <si>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</si>
  <si>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</si>
  <si>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</si>
  <si>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</si>
  <si>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</si>
  <si>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</si>
  <si>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</si>
  <si>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</si>
  <si>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</si>
  <si>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</si>
  <si>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</si>
  <si>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</si>
  <si>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</si>
  <si>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</si>
  <si>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</si>
  <si>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</si>
  <si>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</si>
  <si>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</si>
  <si>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</si>
  <si>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</si>
  <si>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</si>
  <si>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</si>
  <si>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</si>
  <si>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</si>
  <si>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</si>
  <si>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</si>
  <si>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</si>
  <si>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</si>
  <si>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</si>
  <si>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</si>
  <si>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</si>
  <si>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</si>
  <si>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</si>
  <si>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</si>
  <si>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</si>
  <si>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</si>
  <si>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</si>
  <si>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</si>
  <si>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</si>
  <si>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</si>
  <si>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</si>
  <si>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</si>
  <si>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</si>
  <si>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</si>
  <si>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</si>
  <si>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</si>
  <si>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</si>
  <si>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</si>
  <si>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</si>
  <si>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</si>
  <si>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</si>
  <si>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</si>
  <si>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</si>
  <si>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</si>
  <si>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</si>
  <si>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</si>
  <si>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</si>
  <si>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</si>
  <si>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</si>
  <si>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</si>
  <si>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</si>
  <si>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</si>
  <si>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</si>
  <si>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</si>
  <si>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</si>
  <si>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</si>
  <si>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</si>
  <si>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</si>
  <si>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</si>
  <si>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</si>
  <si>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</si>
  <si>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</si>
  <si>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</si>
  <si>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</si>
  <si>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</si>
  <si>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</si>
  <si>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</si>
  <si>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</si>
  <si>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</si>
  <si>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</si>
  <si>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</si>
  <si>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</si>
  <si>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</si>
  <si>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</si>
  <si>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</si>
  <si>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</si>
  <si>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</si>
  <si>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</si>
  <si>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</si>
  <si>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</si>
  <si>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</si>
  <si>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</si>
  <si>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</si>
  <si>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</si>
  <si>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</si>
  <si>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</si>
  <si>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</si>
  <si>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</si>
  <si>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</si>
  <si>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</si>
  <si>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</si>
  <si>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</si>
  <si>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</si>
  <si>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</si>
  <si>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</si>
  <si>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</si>
  <si>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</si>
  <si>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</si>
  <si>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</si>
  <si>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</si>
  <si>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</si>
  <si>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</si>
  <si>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</si>
  <si>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</si>
  <si>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</si>
  <si>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</si>
  <si>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</si>
  <si>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</si>
  <si>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</si>
  <si>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</si>
  <si>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</si>
  <si>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</si>
  <si>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</si>
  <si>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</si>
  <si>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</si>
  <si>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</si>
  <si>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</si>
  <si>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</si>
  <si>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</si>
  <si>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</si>
  <si>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</si>
  <si>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</si>
  <si>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</si>
  <si>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</si>
  <si>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</si>
  <si>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</si>
  <si>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</si>
  <si>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</si>
  <si>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</si>
  <si>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</si>
  <si>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</si>
  <si>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</si>
  <si>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</si>
  <si>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</si>
  <si>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</si>
  <si>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</si>
  <si>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</si>
  <si>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</si>
  <si>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</si>
  <si>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</si>
  <si>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</si>
  <si>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</si>
  <si>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</si>
  <si>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</si>
  <si>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</si>
  <si>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</si>
  <si>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</si>
  <si>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</si>
  <si>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</si>
  <si>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</si>
  <si>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</si>
  <si>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</si>
  <si>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</si>
  <si>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</si>
  <si>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</si>
  <si>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</si>
  <si>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</si>
  <si>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</si>
  <si>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</si>
  <si>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</si>
  <si>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</si>
  <si>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</si>
  <si>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</si>
  <si>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</si>
  <si>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</si>
  <si>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</si>
  <si>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</si>
  <si>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</si>
  <si>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</si>
  <si>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</si>
  <si>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</si>
  <si>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</si>
  <si>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</si>
  <si>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</si>
  <si>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</si>
  <si>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</si>
  <si>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</si>
  <si>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</si>
  <si>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</si>
  <si>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</si>
  <si>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</si>
  <si>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</si>
  <si>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</si>
  <si>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</si>
  <si>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</si>
  <si>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</si>
  <si>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</si>
  <si>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</si>
  <si>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</si>
  <si>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</si>
  <si>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</si>
  <si>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</si>
  <si>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</si>
  <si>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</si>
  <si>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</si>
  <si>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</si>
  <si>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</si>
  <si>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</si>
  <si>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</si>
  <si>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</si>
  <si>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</si>
  <si>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</si>
  <si>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</si>
  <si>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</si>
  <si>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</si>
  <si>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</si>
  <si>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</si>
  <si>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</si>
  <si>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</si>
  <si>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</si>
  <si>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</si>
  <si>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</si>
  <si>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</si>
  <si>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</si>
  <si>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</si>
  <si>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</si>
  <si>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</si>
  <si>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</si>
  <si>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</si>
  <si>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</si>
  <si>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</si>
  <si>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</si>
  <si>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</si>
  <si>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</si>
  <si>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</si>
  <si>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</si>
  <si>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</si>
  <si>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</si>
  <si>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</si>
  <si>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</si>
  <si>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</si>
  <si>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</si>
  <si>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</si>
  <si>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</si>
  <si>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</si>
  <si>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</si>
  <si>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</si>
  <si>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</si>
  <si>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</si>
  <si>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</si>
  <si>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</si>
  <si>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</si>
  <si>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</si>
  <si>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</si>
  <si>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</si>
  <si>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</si>
  <si>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</si>
  <si>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</si>
  <si>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</si>
  <si>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</si>
  <si>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</si>
  <si>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</si>
  <si>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</si>
  <si>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</si>
  <si>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</si>
  <si>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</si>
  <si>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</si>
  <si>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</si>
  <si>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</si>
  <si>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</si>
  <si>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</si>
  <si>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</si>
  <si>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</si>
  <si>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</si>
  <si>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</si>
  <si>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</si>
  <si>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</si>
  <si>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</si>
  <si>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</si>
  <si>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</si>
  <si>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</si>
  <si>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</si>
  <si>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</si>
  <si>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</si>
  <si>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</si>
  <si>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</si>
  <si>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</si>
  <si>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</si>
  <si>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</si>
  <si>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</si>
  <si>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</si>
  <si>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</si>
  <si>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</si>
  <si>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</si>
  <si>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</si>
  <si>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</si>
  <si>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</si>
  <si>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</si>
  <si>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</si>
  <si>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</si>
  <si>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</si>
  <si>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</si>
  <si>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</si>
  <si>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</si>
  <si>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</si>
  <si>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</si>
  <si>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</si>
  <si>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</si>
  <si>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</si>
  <si>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</si>
  <si>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</si>
  <si>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</si>
  <si>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</si>
  <si>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</si>
  <si>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</si>
  <si>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</si>
  <si>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</si>
  <si>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</si>
  <si>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</si>
  <si>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</si>
  <si>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</si>
  <si>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</si>
  <si>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</si>
  <si>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</si>
  <si>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</si>
  <si>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</si>
  <si>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</si>
  <si>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</si>
  <si>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</si>
  <si>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</si>
  <si>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</si>
  <si>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</si>
  <si>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</si>
  <si>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</si>
  <si>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</si>
  <si>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</si>
  <si>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</si>
  <si>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</si>
  <si>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</si>
  <si>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</si>
  <si>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</si>
  <si>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</si>
  <si>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</si>
  <si>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</si>
  <si>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</si>
  <si>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</si>
  <si>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</si>
  <si>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</si>
  <si>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</si>
  <si>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</si>
  <si>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</si>
  <si>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</si>
  <si>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</si>
  <si>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</si>
  <si>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</si>
  <si>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</si>
  <si>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</si>
  <si>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</si>
  <si>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</si>
  <si>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</si>
  <si>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</si>
  <si>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</si>
  <si>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</si>
  <si>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</si>
  <si>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</si>
  <si>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</si>
  <si>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</si>
  <si>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</si>
  <si>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</si>
  <si>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</si>
  <si>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</si>
  <si>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</si>
  <si>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</si>
  <si>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</si>
  <si>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</si>
  <si>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</si>
  <si>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</si>
  <si>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</si>
  <si>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</si>
  <si>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</si>
  <si>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</si>
  <si>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</si>
  <si>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</si>
  <si>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</si>
  <si>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</si>
  <si>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</si>
  <si>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</si>
  <si>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</si>
  <si>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</si>
  <si>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</si>
  <si>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</si>
  <si>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</si>
  <si>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</si>
  <si>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</si>
  <si>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</si>
  <si>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</si>
  <si>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</si>
  <si>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</si>
  <si>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</si>
  <si>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</si>
  <si>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</si>
  <si>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</si>
  <si>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</si>
  <si>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</si>
  <si>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</si>
  <si>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</si>
  <si>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</si>
  <si>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</si>
  <si>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</si>
  <si>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</si>
  <si>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</si>
  <si>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</si>
  <si>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</si>
  <si>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</si>
  <si>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</si>
  <si>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</si>
  <si>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</si>
  <si>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</si>
  <si>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</si>
  <si>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</si>
  <si>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</si>
  <si>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</si>
  <si>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</si>
  <si>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</si>
  <si>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</si>
  <si>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</si>
  <si>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</si>
  <si>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</si>
  <si>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</si>
  <si>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</si>
  <si>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</si>
  <si>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</si>
  <si>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</si>
  <si>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</si>
  <si>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</si>
  <si>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</si>
  <si>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</si>
  <si>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</si>
  <si>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</si>
  <si>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</si>
  <si>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</si>
  <si>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</si>
  <si>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</si>
  <si>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</si>
  <si>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</si>
  <si>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</si>
  <si>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</si>
  <si>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</si>
  <si>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</si>
  <si>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</si>
  <si>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</si>
  <si>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</si>
  <si>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</si>
  <si>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</si>
  <si>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</si>
  <si>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</si>
  <si>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</si>
  <si>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</si>
  <si>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</si>
  <si>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</si>
  <si>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</si>
  <si>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</si>
  <si>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</si>
  <si>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</si>
  <si>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</si>
  <si>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</si>
  <si>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</si>
  <si>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</si>
  <si>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</si>
  <si>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</si>
  <si>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</si>
  <si>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</si>
  <si>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</si>
  <si>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</si>
  <si>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</si>
  <si>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</si>
  <si>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</si>
  <si>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</si>
  <si>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</si>
  <si>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</si>
  <si>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</si>
  <si>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</si>
  <si>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</si>
  <si>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</si>
  <si>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</si>
  <si>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</si>
  <si>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</si>
  <si>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</si>
  <si>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</si>
  <si>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</si>
  <si>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</si>
  <si>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</si>
  <si>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</si>
  <si>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</si>
  <si>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</si>
  <si>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</si>
  <si>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</si>
  <si>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</si>
  <si>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</si>
  <si>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</si>
  <si>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</si>
  <si>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</si>
  <si>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</si>
  <si>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</si>
  <si>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</si>
  <si>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</si>
  <si>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</si>
  <si>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</si>
  <si>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</si>
  <si>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</si>
  <si>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</si>
  <si>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</si>
  <si>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</si>
  <si>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</si>
  <si>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</si>
  <si>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</si>
  <si>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</si>
  <si>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</si>
  <si>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</si>
  <si>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</si>
  <si>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</si>
  <si>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</si>
  <si>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</si>
  <si>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</si>
  <si>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</si>
  <si>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</si>
  <si>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</si>
  <si>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</si>
  <si>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</si>
  <si>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</si>
  <si>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</si>
  <si>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</si>
  <si>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</si>
  <si>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</si>
  <si>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</si>
  <si>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</si>
  <si>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</si>
  <si>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</si>
  <si>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</si>
  <si>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</si>
  <si>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</si>
  <si>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</si>
  <si>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</si>
  <si>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</si>
  <si>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</si>
  <si>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</si>
  <si>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</si>
  <si>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</si>
  <si>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</si>
  <si>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</si>
  <si>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</si>
  <si>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</si>
  <si>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</si>
  <si>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</si>
  <si>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</si>
  <si>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</si>
  <si>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</si>
  <si>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</si>
  <si>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</si>
  <si>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</si>
  <si>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</si>
  <si>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</si>
  <si>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</si>
  <si>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</si>
  <si>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</si>
  <si>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</si>
  <si>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</si>
  <si>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</si>
  <si>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</si>
  <si>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</si>
  <si>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</si>
  <si>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</si>
  <si>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</si>
  <si>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</si>
  <si>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</si>
  <si>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</si>
  <si>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</si>
  <si>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</si>
  <si>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</si>
  <si>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</si>
  <si>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</si>
  <si>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</si>
  <si>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</si>
  <si>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</si>
  <si>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</si>
  <si>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</si>
  <si>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</si>
  <si>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</si>
  <si>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</si>
  <si>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</si>
  <si>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</si>
  <si>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</si>
  <si>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</si>
  <si>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</si>
  <si>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</si>
  <si>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</si>
  <si>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</si>
  <si>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</si>
  <si>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</si>
  <si>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</si>
  <si>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</si>
  <si>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</si>
  <si>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</si>
  <si>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</si>
  <si>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</si>
  <si>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</si>
  <si>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</si>
  <si>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</si>
  <si>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</si>
  <si>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</si>
  <si>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</si>
  <si>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</si>
  <si>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</si>
  <si>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</si>
  <si>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</si>
  <si>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</si>
  <si>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</si>
  <si>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</si>
  <si>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</si>
  <si>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</si>
  <si>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</si>
  <si>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</si>
  <si>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</si>
  <si>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</si>
  <si>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</si>
  <si>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</si>
  <si>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</si>
  <si>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</si>
  <si>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</si>
  <si>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</si>
  <si>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</si>
  <si>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</si>
  <si>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</si>
  <si>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</si>
  <si>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</si>
  <si>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</si>
  <si>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</si>
  <si>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</si>
  <si>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</si>
  <si>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</si>
  <si>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</si>
  <si>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</si>
  <si>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</si>
  <si>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</si>
  <si>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</si>
  <si>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</si>
  <si>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</si>
  <si>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</si>
  <si>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</si>
  <si>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</si>
  <si>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</si>
  <si>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</si>
  <si>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</si>
  <si>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</si>
  <si>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</si>
  <si>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</si>
  <si>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</si>
  <si>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</si>
  <si>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</si>
  <si>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</si>
  <si>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</si>
  <si>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</si>
  <si>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</si>
  <si>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</si>
  <si>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</si>
  <si>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</si>
  <si>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</si>
  <si>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</si>
  <si>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</si>
  <si>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</si>
  <si>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</si>
  <si>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</si>
  <si>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</si>
  <si>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</si>
  <si>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</si>
  <si>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</si>
  <si>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</si>
  <si>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</si>
  <si>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</si>
  <si>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</si>
  <si>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</si>
  <si>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</si>
  <si>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</si>
  <si>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</si>
  <si>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</si>
  <si>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</si>
  <si>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</si>
  <si>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</si>
  <si>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</si>
  <si>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</si>
  <si>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</si>
  <si>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</si>
  <si>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</si>
  <si>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</si>
  <si>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</si>
  <si>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</si>
  <si>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</si>
  <si>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</si>
  <si>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</si>
  <si>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</si>
  <si>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</si>
  <si>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</si>
  <si>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</si>
  <si>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</si>
  <si>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</si>
  <si>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</si>
  <si>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</si>
  <si>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</si>
  <si>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</si>
  <si>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</si>
  <si>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</si>
  <si>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</si>
  <si>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</si>
  <si>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</si>
  <si>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</si>
  <si>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</si>
  <si>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</si>
  <si>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</si>
  <si>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</si>
  <si>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</si>
  <si>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</si>
  <si>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</si>
  <si>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</si>
  <si>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</si>
  <si>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</si>
  <si>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</si>
  <si>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</si>
  <si>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</si>
  <si>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</si>
  <si>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</si>
  <si>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</si>
  <si>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</si>
  <si>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</si>
  <si>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</si>
  <si>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</si>
  <si>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</si>
  <si>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</si>
  <si>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</si>
  <si>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</si>
  <si>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</si>
  <si>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</si>
  <si>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</si>
  <si>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</si>
  <si>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</si>
  <si>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</si>
  <si>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</si>
  <si>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</si>
  <si>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</si>
  <si>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</si>
  <si>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</si>
  <si>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</si>
  <si>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</si>
  <si>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</si>
  <si>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</si>
  <si>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</si>
  <si>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</si>
  <si>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</si>
  <si>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</si>
  <si>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</si>
  <si>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</si>
  <si>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</si>
  <si>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</si>
  <si>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</si>
  <si>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</si>
  <si>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</si>
  <si>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</si>
  <si>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</si>
  <si>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</si>
  <si>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</si>
  <si>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</si>
  <si>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</si>
  <si>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</si>
  <si>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</si>
  <si>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</si>
  <si>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</si>
  <si>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</si>
  <si>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</si>
  <si>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</si>
  <si>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</si>
  <si>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</si>
  <si>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</si>
  <si>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</si>
  <si>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</si>
  <si>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</si>
  <si>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</si>
  <si>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</si>
  <si>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</si>
  <si>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</si>
  <si>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</si>
  <si>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</si>
  <si>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</si>
  <si>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</si>
  <si>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</si>
  <si>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</si>
  <si>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</si>
  <si>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</si>
  <si>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</si>
  <si>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</si>
  <si>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</si>
  <si>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</si>
  <si>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</si>
  <si>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</si>
  <si>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</si>
  <si>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</si>
  <si>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</si>
  <si>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</si>
  <si>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</si>
  <si>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</si>
  <si>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</si>
  <si>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</si>
  <si>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</si>
  <si>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</si>
  <si>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</si>
  <si>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</si>
  <si>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</si>
  <si>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</si>
  <si>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</si>
  <si>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</si>
  <si>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</si>
  <si>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</si>
  <si>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</si>
  <si>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</si>
  <si>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</si>
  <si>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</si>
  <si>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</si>
  <si>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</si>
  <si>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</si>
  <si>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</si>
  <si>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</si>
  <si>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</si>
  <si>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</si>
  <si>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</si>
  <si>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</si>
  <si>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</si>
  <si>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</si>
  <si>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</si>
  <si>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</si>
  <si>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</si>
  <si>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</si>
  <si>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</si>
  <si>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</si>
  <si>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</si>
  <si>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</si>
  <si>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</si>
  <si>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</si>
  <si>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</si>
  <si>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</si>
  <si>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</si>
  <si>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</si>
  <si>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</si>
  <si>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</si>
  <si>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</si>
  <si>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</si>
  <si>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</si>
  <si>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</si>
  <si>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</si>
  <si>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</si>
  <si>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</si>
  <si>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</si>
  <si>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</si>
  <si>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</si>
  <si>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</si>
  <si>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</si>
  <si>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</si>
  <si>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</si>
  <si>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</si>
  <si>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</si>
  <si>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</si>
  <si>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</si>
  <si>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</si>
  <si>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</si>
  <si>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</si>
  <si>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</si>
  <si>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</si>
  <si>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</si>
  <si>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</si>
  <si>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</si>
  <si>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</si>
  <si>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</si>
  <si>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</si>
  <si>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</si>
  <si>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</si>
  <si>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</si>
  <si>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</si>
  <si>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</si>
  <si>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</si>
  <si>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</si>
  <si>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</si>
  <si>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</si>
  <si>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</si>
  <si>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</si>
  <si>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</si>
  <si>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</si>
  <si>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</si>
  <si>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</si>
  <si>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</si>
  <si>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</si>
  <si>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</si>
  <si>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</si>
  <si>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</si>
  <si>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</si>
  <si>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</si>
  <si>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</si>
  <si>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</si>
  <si>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</si>
  <si>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</si>
  <si>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</si>
  <si>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</si>
  <si>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</si>
  <si>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</si>
  <si>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</si>
  <si>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</si>
  <si>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</si>
  <si>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</si>
  <si>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</si>
  <si>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</si>
  <si>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</si>
  <si>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</si>
  <si>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</si>
  <si>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</si>
  <si>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</si>
  <si>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</si>
  <si>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</si>
  <si>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</si>
  <si>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</si>
  <si>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</si>
  <si>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</si>
  <si>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</si>
  <si>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</si>
  <si>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</si>
  <si>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</si>
  <si>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</si>
  <si>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</si>
  <si>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</si>
  <si>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</si>
  <si>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</si>
  <si>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</si>
  <si>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</si>
  <si>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</si>
  <si>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</si>
  <si>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</si>
  <si>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</si>
  <si>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</si>
  <si>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</si>
  <si>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</si>
  <si>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</si>
  <si>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</si>
  <si>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</si>
  <si>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</si>
  <si>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</si>
  <si>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</si>
  <si>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</si>
  <si>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</si>
  <si>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</si>
  <si>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</si>
  <si>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</si>
  <si>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</si>
  <si>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</si>
  <si>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</si>
  <si>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</si>
  <si>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</si>
  <si>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</si>
  <si>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</si>
  <si>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</si>
  <si>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</si>
  <si>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</si>
  <si>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</si>
  <si>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</si>
  <si>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</si>
  <si>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</si>
  <si>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</si>
  <si>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</si>
  <si>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</si>
  <si>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</si>
  <si>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</si>
  <si>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</si>
  <si>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</si>
  <si>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</si>
  <si>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</si>
  <si>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</si>
  <si>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</si>
  <si>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</si>
  <si>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</si>
  <si>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</si>
  <si>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</si>
  <si>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</si>
  <si>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</si>
  <si>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</si>
  <si>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</si>
  <si>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</si>
  <si>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</si>
  <si>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</si>
  <si>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</si>
  <si>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</si>
  <si>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</si>
  <si>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</si>
  <si>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</si>
  <si>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</si>
  <si>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</si>
  <si>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</si>
  <si>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</si>
  <si>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</si>
  <si>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</si>
  <si>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</si>
  <si>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</si>
  <si>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</si>
  <si>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</si>
  <si>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</si>
  <si>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</si>
  <si>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</si>
  <si>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</si>
  <si>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</si>
  <si>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</si>
  <si>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</si>
  <si>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</si>
  <si>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</si>
  <si>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</si>
  <si>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</si>
  <si>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</si>
  <si>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</si>
  <si>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</si>
  <si>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</si>
  <si>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</si>
  <si>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</si>
  <si>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</si>
  <si>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</si>
  <si>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</si>
  <si>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</si>
  <si>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</si>
  <si>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</si>
  <si>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</si>
  <si>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</si>
  <si>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</si>
  <si>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</si>
  <si>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</si>
  <si>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</si>
  <si>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</si>
  <si>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</si>
  <si>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</si>
  <si>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</si>
  <si>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</si>
  <si>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</si>
  <si>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</si>
  <si>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</si>
  <si>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</si>
  <si>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</si>
  <si>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</si>
  <si>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</si>
  <si>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</si>
  <si>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</si>
  <si>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</si>
  <si>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</si>
  <si>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</si>
  <si>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</si>
  <si>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</si>
  <si>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</si>
  <si>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</si>
  <si>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</si>
  <si>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</si>
  <si>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</si>
  <si>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</si>
  <si>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</si>
  <si>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</si>
  <si>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</si>
  <si>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</si>
  <si>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</si>
  <si>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</si>
  <si>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</si>
  <si>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</si>
  <si>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</si>
  <si>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</si>
  <si>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</si>
  <si>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</si>
  <si>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</si>
  <si>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</si>
  <si>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</si>
  <si>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</si>
  <si>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</si>
  <si>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</si>
  <si>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</si>
  <si>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</si>
  <si>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</si>
  <si>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</si>
  <si>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</si>
  <si>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</si>
  <si>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</si>
  <si>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</si>
  <si>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</si>
  <si>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</si>
  <si>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</si>
  <si>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</si>
  <si>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</si>
  <si>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</si>
  <si>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</si>
  <si>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</si>
  <si>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</si>
  <si>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</si>
  <si>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</si>
  <si>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</si>
  <si>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</si>
  <si>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</si>
  <si>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</si>
  <si>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</si>
  <si>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</si>
  <si>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</si>
  <si>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</si>
  <si>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</si>
  <si>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</si>
  <si>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</si>
  <si>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</si>
  <si>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</si>
  <si>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</si>
  <si>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</si>
  <si>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</si>
  <si>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</si>
  <si>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</si>
  <si>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</si>
  <si>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</si>
  <si>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</si>
  <si>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</si>
  <si>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</si>
  <si>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</si>
  <si>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</si>
  <si>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</si>
  <si>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</si>
  <si>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</si>
  <si>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</si>
  <si>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</si>
  <si>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</si>
  <si>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</si>
  <si>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</si>
  <si>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</si>
  <si>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</si>
  <si>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</si>
  <si>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</si>
  <si>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</si>
  <si>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</si>
  <si>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</si>
  <si>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</si>
  <si>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</si>
  <si>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</si>
  <si>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</si>
  <si>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</si>
  <si>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</si>
  <si>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</si>
  <si>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</si>
  <si>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</si>
  <si>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</si>
  <si>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</si>
  <si>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</si>
  <si>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</si>
  <si>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</si>
  <si>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</si>
  <si>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</si>
  <si>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</si>
  <si>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</si>
  <si>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</si>
  <si>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</si>
  <si>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</si>
  <si>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</si>
  <si>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</si>
  <si>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</si>
  <si>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</si>
  <si>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</si>
  <si>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</si>
  <si>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</si>
  <si>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</si>
  <si>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</si>
  <si>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</si>
  <si>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</si>
  <si>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</si>
  <si>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</si>
  <si>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</si>
  <si>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</si>
  <si>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</si>
  <si>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</si>
  <si>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</si>
  <si>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</si>
  <si>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</si>
  <si>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</si>
  <si>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</si>
  <si>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</si>
  <si>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</si>
  <si>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</si>
  <si>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</si>
  <si>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</si>
  <si>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</si>
  <si>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</si>
  <si>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</si>
  <si>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</si>
  <si>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</si>
  <si>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</si>
  <si>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</si>
  <si>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</si>
  <si>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</si>
  <si>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</si>
  <si>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</si>
  <si>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</si>
  <si>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</si>
  <si>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</si>
  <si>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</si>
  <si>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</si>
  <si>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</si>
  <si>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</si>
  <si>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</si>
  <si>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</si>
  <si>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</si>
  <si>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</si>
  <si>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</si>
  <si>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</si>
  <si>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</si>
  <si>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</si>
  <si>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</si>
  <si>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</si>
  <si>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</si>
  <si>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</si>
  <si>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</si>
  <si>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</si>
  <si>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</si>
  <si>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</si>
  <si>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</si>
  <si>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</si>
  <si>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</si>
  <si>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</si>
  <si>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</si>
  <si>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</si>
  <si>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</si>
  <si>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</si>
  <si>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</si>
  <si>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</si>
  <si>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</si>
  <si>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</si>
  <si>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</si>
  <si>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</si>
  <si>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</si>
  <si>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</si>
  <si>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</si>
  <si>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</si>
  <si>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</si>
  <si>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</si>
  <si>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</si>
  <si>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</si>
  <si>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</si>
  <si>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</si>
  <si>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</si>
  <si>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</si>
  <si>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</si>
  <si>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</si>
  <si>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</si>
  <si>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</si>
  <si>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</si>
  <si>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</si>
  <si>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</si>
  <si>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</si>
  <si>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</si>
  <si>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</si>
  <si>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</si>
  <si>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</si>
  <si>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</si>
  <si>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</si>
  <si>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</si>
  <si>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</si>
  <si>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</si>
  <si>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</si>
  <si>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</si>
  <si>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</si>
  <si>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</si>
  <si>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</si>
  <si>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</si>
  <si>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</si>
  <si>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</si>
  <si>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</si>
  <si>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</si>
  <si>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</si>
  <si>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</si>
  <si>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</si>
  <si>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</si>
  <si>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</si>
  <si>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</si>
  <si>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</si>
  <si>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</si>
  <si>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</si>
  <si>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</si>
  <si>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</si>
  <si>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</si>
  <si>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</si>
  <si>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</si>
  <si>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</si>
  <si>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</si>
  <si>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</si>
  <si>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</si>
  <si>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</si>
  <si>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</si>
  <si>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</si>
  <si>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</si>
  <si>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</si>
  <si>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</si>
  <si>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</si>
  <si>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</si>
  <si>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</si>
  <si>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</si>
  <si>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</si>
  <si>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</si>
  <si>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</si>
  <si>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</si>
  <si>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</si>
  <si>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</si>
  <si>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</si>
  <si>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</si>
  <si>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</si>
  <si>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</si>
  <si>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</si>
  <si>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</si>
  <si>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</si>
  <si>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</si>
  <si>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</si>
  <si>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</si>
  <si>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</si>
  <si>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</si>
  <si>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</si>
  <si>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</si>
  <si>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</si>
  <si>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</si>
  <si>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</si>
  <si>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</si>
  <si>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</si>
  <si>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</si>
  <si>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</si>
  <si>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</si>
  <si>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</si>
  <si>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</si>
  <si>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</si>
  <si>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</si>
  <si>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</si>
  <si>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</si>
  <si>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</si>
  <si>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</si>
  <si>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</si>
  <si>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</si>
  <si>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</si>
  <si>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</si>
  <si>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</si>
  <si>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</si>
  <si>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</si>
  <si>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</si>
  <si>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</si>
  <si>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</si>
  <si>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</si>
  <si>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</si>
  <si>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</si>
  <si>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</si>
  <si>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</si>
  <si>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</si>
  <si>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</si>
  <si>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</si>
  <si>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</si>
  <si>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</si>
  <si>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</si>
  <si>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</si>
  <si>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</si>
  <si>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</si>
  <si>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</si>
  <si>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</si>
  <si>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</si>
  <si>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</si>
  <si>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</si>
  <si>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</si>
  <si>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</si>
  <si>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</si>
  <si>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</si>
  <si>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</si>
  <si>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</si>
  <si>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</si>
  <si>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</si>
  <si>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</si>
  <si>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</si>
  <si>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</si>
  <si>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</si>
  <si>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</si>
  <si>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</si>
  <si>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</si>
  <si>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</si>
  <si>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</si>
  <si>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</si>
  <si>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</si>
  <si>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</si>
  <si>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</si>
  <si>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</si>
  <si>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</si>
  <si>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</si>
  <si>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</si>
  <si>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</si>
  <si>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</si>
  <si>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</si>
  <si>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</si>
  <si>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</si>
  <si>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</si>
  <si>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</si>
  <si>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</si>
  <si>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</si>
  <si>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</si>
  <si>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</si>
  <si>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</si>
  <si>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</si>
  <si>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</si>
  <si>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</si>
  <si>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</si>
  <si>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</si>
  <si>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</si>
  <si>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</si>
  <si>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</si>
  <si>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</si>
  <si>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</si>
  <si>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</si>
  <si>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</si>
  <si>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</si>
  <si>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</si>
  <si>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</si>
  <si>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</si>
  <si>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</si>
  <si>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</si>
  <si>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</si>
  <si>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</si>
  <si>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</si>
  <si>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</si>
  <si>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</si>
  <si>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</si>
  <si>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</si>
  <si>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</si>
  <si>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</si>
  <si>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</si>
  <si>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</si>
  <si>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</si>
  <si>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</si>
  <si>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</si>
  <si>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</si>
  <si>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</si>
  <si>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</si>
  <si>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</si>
  <si>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</si>
  <si>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</si>
  <si>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</si>
  <si>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</si>
  <si>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</si>
  <si>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</si>
  <si>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</si>
  <si>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</si>
  <si>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</si>
  <si>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</si>
  <si>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</si>
  <si>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</si>
  <si>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</si>
  <si>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</si>
  <si>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</si>
  <si>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</si>
  <si>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</si>
  <si>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</si>
  <si>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</si>
  <si>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</si>
  <si>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</si>
  <si>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</si>
  <si>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</si>
  <si>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</si>
  <si>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</si>
  <si>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</si>
  <si>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</si>
  <si>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</si>
  <si>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</si>
  <si>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</si>
  <si>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</si>
  <si>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</si>
  <si>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</si>
  <si>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</si>
  <si>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</si>
  <si>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</si>
  <si>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</si>
  <si>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</si>
  <si>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</si>
  <si>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</si>
  <si>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</si>
  <si>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</si>
  <si>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</si>
  <si>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</si>
  <si>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</si>
  <si>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</si>
  <si>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</si>
  <si>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</si>
  <si>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</si>
  <si>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</si>
  <si>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</si>
  <si>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</si>
  <si>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</si>
  <si>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</si>
  <si>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</si>
  <si>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</si>
  <si>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</si>
  <si>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</si>
  <si>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</si>
  <si>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</si>
  <si>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</si>
  <si>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</si>
  <si>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</si>
  <si>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</si>
  <si>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</si>
  <si>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</si>
  <si>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</si>
  <si>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</si>
  <si>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</si>
  <si>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</si>
  <si>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</si>
  <si>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</si>
  <si>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</si>
  <si>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</si>
  <si>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</si>
  <si>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</si>
  <si>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</si>
  <si>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</si>
  <si>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</si>
  <si>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</si>
  <si>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</si>
  <si>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</si>
  <si>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</si>
  <si>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</si>
  <si>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</si>
  <si>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</si>
  <si>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</si>
  <si>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</si>
  <si>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</si>
  <si>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</si>
  <si>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</si>
  <si>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</si>
  <si>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</si>
  <si>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</si>
  <si>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</si>
  <si>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</si>
  <si>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</si>
  <si>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</si>
  <si>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</si>
  <si>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</si>
  <si>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</si>
  <si>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</si>
  <si>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</si>
  <si>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</si>
  <si>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</si>
  <si>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</si>
  <si>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</si>
  <si>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</si>
  <si>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</si>
  <si>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</si>
  <si>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</si>
  <si>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</si>
  <si>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</si>
  <si>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</si>
  <si>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</si>
  <si>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</si>
  <si>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</si>
  <si>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</si>
  <si>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</si>
  <si>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</si>
  <si>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</si>
  <si>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</si>
  <si>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</si>
  <si>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</si>
  <si>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</si>
  <si>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</si>
  <si>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</si>
  <si>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</si>
  <si>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</si>
  <si>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</si>
  <si>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</si>
  <si>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</si>
  <si>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</si>
  <si>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</si>
  <si>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</si>
  <si>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</si>
  <si>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</si>
  <si>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</si>
  <si>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</si>
  <si>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</si>
  <si>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</si>
  <si>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</si>
  <si>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</si>
  <si>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</si>
  <si>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</si>
  <si>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</si>
  <si>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</si>
  <si>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</si>
  <si>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</si>
  <si>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</si>
  <si>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</si>
  <si>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</si>
  <si>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</si>
  <si>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</si>
  <si>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</si>
  <si>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</si>
  <si>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</si>
  <si>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</si>
  <si>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</si>
  <si>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</si>
  <si>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</si>
  <si>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</si>
  <si>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</si>
  <si>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</si>
  <si>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</si>
  <si>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</si>
  <si>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</si>
  <si>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</si>
  <si>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</si>
  <si>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</si>
  <si>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</si>
  <si>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</si>
  <si>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</si>
  <si>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</si>
  <si>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</si>
  <si>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</si>
  <si>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</si>
  <si>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</si>
  <si>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</si>
  <si>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</si>
  <si>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</si>
  <si>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</si>
  <si>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</si>
  <si>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</si>
  <si>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</si>
  <si>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</si>
  <si>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</si>
  <si>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</si>
  <si>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</si>
  <si>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</si>
  <si>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</si>
  <si>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</si>
  <si>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</si>
  <si>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</si>
  <si>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</si>
  <si>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</si>
  <si>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</si>
  <si>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</si>
  <si>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</si>
  <si>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</si>
  <si>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</si>
  <si>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</si>
  <si>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</si>
  <si>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</si>
  <si>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</si>
  <si>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</si>
  <si>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</si>
  <si>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</si>
  <si>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</si>
  <si>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</si>
  <si>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</si>
  <si>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</si>
  <si>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</si>
  <si>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</si>
  <si>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</si>
  <si>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</si>
  <si>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</si>
  <si>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</si>
  <si>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</si>
  <si>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</si>
  <si>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</si>
  <si>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</si>
  <si>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</si>
  <si>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</si>
  <si>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</si>
  <si>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</si>
  <si>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</si>
  <si>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</si>
  <si>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</si>
  <si>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</si>
  <si>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</si>
  <si>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</si>
  <si>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</si>
  <si>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</si>
  <si>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</si>
  <si>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</si>
  <si>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</si>
  <si>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</si>
  <si>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</si>
  <si>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</si>
  <si>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</si>
  <si>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</si>
  <si>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</si>
  <si>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</si>
  <si>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</si>
  <si>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</si>
  <si>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</si>
  <si>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</si>
  <si>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</si>
  <si>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</si>
  <si>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</si>
  <si>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</si>
  <si>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</si>
  <si>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</si>
  <si>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</si>
  <si>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</si>
  <si>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</si>
  <si>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</si>
  <si>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</si>
  <si>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</si>
  <si>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</si>
  <si>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</si>
  <si>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</si>
  <si>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</si>
  <si>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</si>
  <si>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</si>
  <si>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</si>
  <si>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</si>
  <si>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</si>
  <si>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</si>
  <si>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</si>
  <si>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</si>
  <si>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</si>
  <si>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</si>
  <si>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</si>
  <si>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</si>
  <si>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</si>
  <si>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</si>
  <si>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</si>
  <si>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</si>
  <si>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</si>
  <si>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</si>
  <si>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</si>
  <si>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</si>
  <si>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</si>
  <si>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</si>
  <si>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</si>
  <si>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</si>
  <si>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</si>
  <si>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</si>
  <si>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</si>
  <si>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</si>
  <si>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</si>
  <si>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</si>
  <si>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</si>
  <si>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</si>
  <si>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</si>
  <si>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</si>
  <si>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</si>
  <si>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</si>
  <si>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</si>
  <si>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</si>
  <si>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</si>
  <si>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</si>
  <si>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</si>
  <si>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</si>
  <si>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</si>
  <si>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</si>
  <si>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</si>
  <si>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</si>
  <si>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</si>
  <si>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</si>
  <si>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</si>
  <si>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</si>
  <si>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</si>
  <si>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</si>
  <si>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</si>
  <si>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</si>
  <si>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</si>
  <si>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</si>
  <si>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</si>
  <si>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</si>
  <si>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</si>
  <si>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</si>
  <si>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</si>
  <si>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</si>
  <si>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</si>
  <si>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</si>
  <si>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</si>
  <si>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</si>
  <si>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</si>
  <si>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</si>
  <si>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</si>
  <si>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</si>
  <si>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</si>
  <si>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</si>
  <si>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</si>
  <si>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</si>
  <si>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</si>
  <si>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</si>
  <si>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</si>
  <si>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</si>
  <si>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</si>
  <si>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</si>
  <si>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</si>
  <si>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</si>
  <si>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</si>
  <si>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</si>
  <si>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</si>
  <si>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</si>
  <si>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</si>
  <si>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</si>
  <si>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</si>
  <si>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</si>
  <si>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</si>
  <si>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</si>
  <si>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</si>
  <si>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</si>
  <si>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</si>
  <si>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</si>
  <si>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</si>
  <si>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</si>
  <si>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</si>
  <si>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</si>
  <si>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</si>
  <si>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</si>
  <si>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</si>
  <si>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</si>
  <si>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</si>
  <si>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</si>
  <si>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</si>
  <si>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</si>
  <si>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</si>
  <si>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</si>
  <si>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</si>
  <si>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</si>
  <si>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</si>
  <si>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</si>
  <si>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</si>
  <si>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</si>
  <si>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</si>
  <si>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</si>
  <si>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</si>
  <si>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</si>
  <si>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</si>
  <si>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</si>
  <si>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</si>
  <si>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</si>
  <si>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</si>
  <si>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</si>
  <si>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</si>
  <si>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</si>
  <si>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</si>
  <si>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</si>
  <si>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</si>
  <si>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</si>
  <si>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</si>
  <si>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</si>
  <si>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</si>
  <si>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</si>
  <si>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</si>
  <si>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</si>
  <si>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</si>
  <si>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</si>
  <si>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</si>
  <si>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</si>
  <si>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</si>
  <si>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</si>
  <si>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</si>
  <si>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</si>
  <si>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</si>
  <si>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</si>
  <si>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</si>
  <si>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</si>
  <si>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</si>
  <si>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</si>
  <si>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</si>
  <si>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</si>
  <si>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</si>
  <si>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</si>
  <si>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</si>
  <si>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</si>
  <si>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</si>
  <si>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</si>
  <si>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</si>
  <si>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</si>
  <si>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</si>
  <si>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</si>
  <si>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</si>
  <si>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</si>
  <si>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</si>
  <si>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</si>
  <si>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</si>
  <si>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</si>
  <si>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</si>
  <si>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</si>
  <si>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</si>
  <si>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</si>
  <si>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</si>
  <si>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</si>
  <si>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</si>
  <si>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</si>
  <si>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</si>
  <si>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</si>
  <si>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</si>
  <si>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</si>
  <si>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</si>
  <si>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</si>
  <si>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</si>
  <si>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</si>
  <si>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</si>
  <si>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</si>
  <si>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</si>
  <si>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</si>
  <si>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</si>
  <si>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</si>
  <si>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</si>
  <si>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</si>
  <si>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</si>
  <si>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</si>
  <si>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</si>
  <si>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</si>
  <si>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</si>
  <si>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</si>
  <si>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</si>
  <si>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</si>
  <si>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</si>
  <si>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</si>
  <si>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</si>
  <si>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</si>
  <si>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</si>
  <si>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</si>
  <si>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</si>
  <si>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</si>
  <si>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</si>
  <si>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</si>
  <si>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</si>
  <si>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</si>
  <si>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</si>
  <si>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</si>
  <si>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</si>
  <si>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</si>
  <si>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</si>
  <si>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</si>
  <si>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</si>
  <si>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</si>
  <si>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</si>
  <si>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</si>
  <si>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</si>
  <si>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</si>
  <si>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</si>
  <si>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</si>
  <si>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</si>
  <si>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</si>
  <si>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</si>
  <si>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</si>
  <si>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</si>
  <si>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</si>
  <si>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</si>
  <si>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</si>
  <si>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</si>
  <si>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</si>
  <si>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</si>
  <si>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</si>
  <si>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</si>
  <si>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</si>
  <si>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</si>
  <si>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</si>
  <si>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</si>
  <si>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</si>
  <si>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</si>
  <si>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</si>
  <si>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</si>
  <si>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</si>
  <si>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</si>
  <si>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</si>
  <si>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</si>
  <si>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</si>
  <si>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</si>
  <si>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</si>
  <si>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</si>
  <si>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</si>
  <si>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</si>
  <si>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</si>
  <si>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</si>
  <si>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</si>
  <si>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</si>
  <si>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</si>
  <si>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</si>
  <si>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</si>
  <si>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</si>
  <si>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</si>
  <si>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</si>
  <si>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</si>
  <si>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</si>
  <si>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</si>
  <si>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</si>
  <si>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</si>
  <si>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</si>
  <si>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</si>
  <si>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</si>
  <si>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</si>
  <si>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</si>
  <si>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</si>
  <si>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</si>
  <si>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</si>
  <si>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</si>
  <si>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</si>
  <si>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</si>
  <si>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</si>
  <si>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</si>
  <si>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</si>
  <si>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</si>
  <si>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</si>
  <si>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</si>
  <si>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</si>
  <si>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</si>
  <si>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</si>
  <si>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</si>
  <si>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</si>
  <si>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</si>
  <si>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</si>
  <si>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</si>
  <si>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</si>
  <si>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</si>
  <si>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</si>
  <si>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</si>
  <si>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</si>
  <si>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</si>
  <si>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</si>
  <si>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</si>
  <si>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</si>
  <si>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</si>
  <si>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</si>
  <si>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</si>
  <si>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</si>
  <si>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</si>
  <si>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</si>
  <si>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</si>
  <si>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</si>
  <si>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</si>
  <si>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</si>
  <si>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</si>
  <si>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</si>
  <si>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</si>
  <si>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</si>
  <si>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</si>
  <si>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</si>
  <si>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</si>
  <si>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</si>
  <si>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</si>
  <si>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</si>
  <si>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</si>
  <si>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</si>
  <si>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</si>
  <si>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</si>
  <si>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</si>
  <si>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</si>
  <si>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</si>
  <si>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</si>
  <si>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</si>
  <si>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</si>
  <si>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</si>
  <si>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</si>
  <si>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</si>
  <si>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</si>
  <si>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</si>
  <si>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</si>
  <si>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</si>
  <si>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</si>
  <si>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</si>
  <si>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</si>
  <si>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</si>
  <si>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</si>
  <si>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</si>
  <si>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</si>
  <si>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</si>
  <si>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</si>
  <si>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</si>
  <si>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</si>
  <si>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</si>
  <si>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</si>
  <si>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</si>
  <si>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</si>
  <si>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</si>
  <si>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</si>
  <si>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</si>
  <si>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</si>
  <si>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</si>
  <si>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</si>
  <si>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</si>
  <si>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</si>
  <si>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</si>
  <si>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</si>
  <si>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</si>
  <si>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</si>
  <si>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</si>
  <si>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</si>
  <si>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</si>
  <si>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</si>
  <si>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</si>
  <si>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</si>
  <si>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</si>
  <si>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</si>
  <si>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</si>
  <si>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</si>
  <si>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</si>
  <si>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</si>
  <si>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</si>
  <si>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</si>
  <si>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</si>
  <si>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</si>
  <si>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</si>
  <si>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</si>
  <si>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</si>
  <si>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</si>
  <si>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</si>
  <si>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</si>
  <si>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</si>
  <si>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</si>
  <si>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</si>
  <si>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</si>
  <si>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</si>
  <si>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</si>
  <si>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</si>
  <si>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</si>
  <si>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</si>
  <si>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</si>
  <si>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</si>
  <si>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</si>
  <si>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</si>
  <si>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</si>
  <si>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</si>
  <si>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</si>
  <si>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</si>
  <si>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</si>
  <si>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</si>
  <si>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</si>
  <si>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</si>
  <si>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</si>
  <si>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</si>
  <si>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</si>
  <si>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</si>
  <si>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</si>
  <si>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</si>
  <si>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</si>
  <si>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</si>
  <si>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</si>
  <si>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</si>
  <si>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</si>
  <si>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</si>
  <si>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</si>
  <si>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</si>
  <si>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</si>
  <si>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</si>
  <si>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</si>
  <si>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</si>
  <si>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</si>
  <si>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</si>
  <si>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</si>
  <si>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</si>
  <si>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</si>
  <si>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</si>
  <si>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</si>
  <si>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</si>
  <si>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</si>
  <si>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</si>
  <si>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</si>
  <si>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</si>
  <si>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</si>
  <si>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</si>
  <si>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</si>
  <si>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</si>
  <si>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</si>
  <si>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</si>
  <si>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</si>
  <si>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</si>
  <si>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</si>
  <si>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</si>
  <si>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</si>
  <si>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</si>
  <si>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</si>
  <si>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</si>
  <si>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</si>
  <si>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</si>
  <si>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</si>
  <si>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</si>
  <si>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</si>
  <si>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</si>
  <si>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</si>
  <si>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</si>
  <si>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</si>
  <si>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</si>
  <si>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</si>
  <si>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</si>
  <si>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</si>
  <si>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</si>
  <si>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</si>
  <si>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</si>
  <si>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</si>
  <si>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</si>
  <si>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</si>
  <si>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</si>
  <si>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</si>
  <si>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</si>
  <si>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</si>
  <si>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</si>
  <si>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</si>
  <si>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</si>
  <si>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</si>
  <si>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</si>
  <si>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</si>
  <si>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</si>
  <si>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</si>
  <si>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</si>
  <si>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</si>
  <si>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</si>
  <si>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</si>
  <si>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</si>
  <si>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</si>
  <si>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</si>
  <si>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</si>
  <si>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</si>
  <si>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</si>
  <si>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</si>
  <si>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</si>
  <si>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</si>
  <si>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</si>
  <si>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</si>
  <si>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</si>
  <si>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</si>
  <si>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</si>
  <si>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</si>
  <si>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</si>
  <si>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</si>
  <si>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</si>
  <si>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</si>
  <si>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</si>
  <si>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</si>
  <si>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</si>
  <si>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</si>
  <si>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</si>
  <si>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</si>
  <si>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</si>
  <si>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</si>
  <si>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</si>
  <si>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</si>
  <si>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</si>
  <si>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</si>
  <si>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</si>
  <si>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</si>
  <si>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</si>
  <si>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</si>
  <si>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</si>
  <si>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</si>
  <si>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</si>
  <si>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</si>
  <si>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</si>
  <si>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</si>
  <si>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</si>
  <si>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</si>
  <si>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</si>
  <si>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</si>
  <si>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</si>
  <si>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</si>
  <si>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</si>
  <si>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</si>
  <si>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</si>
  <si>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</si>
  <si>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</si>
  <si>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</si>
  <si>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</si>
  <si>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</si>
  <si>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</si>
  <si>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</si>
  <si>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</si>
  <si>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</si>
  <si>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</si>
  <si>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</si>
  <si>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</si>
  <si>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</si>
  <si>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</si>
  <si>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</si>
  <si>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</si>
  <si>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</si>
  <si>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</si>
  <si>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</si>
  <si>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</si>
  <si>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</si>
  <si>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</si>
  <si>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</si>
  <si>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</si>
  <si>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</si>
  <si>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</si>
  <si>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</si>
  <si>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</si>
  <si>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</si>
  <si>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</si>
  <si>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</si>
  <si>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</si>
  <si>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</si>
  <si>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</si>
  <si>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</si>
  <si>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</si>
  <si>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</si>
  <si>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</si>
  <si>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</si>
  <si>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</si>
  <si>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</si>
  <si>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</si>
  <si>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</si>
  <si>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</si>
  <si>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</si>
  <si>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</si>
  <si>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</si>
  <si>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</si>
  <si>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</si>
  <si>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</si>
  <si>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</si>
  <si>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</si>
  <si>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</si>
  <si>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</si>
  <si>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</si>
  <si>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</si>
  <si>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</si>
  <si>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</si>
  <si>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</si>
  <si>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</si>
  <si>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</si>
  <si>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</si>
  <si>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</si>
  <si>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</si>
  <si>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</si>
  <si>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</si>
  <si>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</si>
  <si>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</si>
  <si>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</si>
  <si>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</si>
  <si>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</si>
  <si>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</si>
  <si>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</si>
  <si>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</si>
  <si>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</si>
  <si>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</si>
  <si>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</si>
  <si>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</si>
  <si>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</si>
  <si>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</si>
  <si>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</si>
  <si>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</si>
  <si>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</si>
  <si>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</si>
  <si>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</si>
  <si>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</si>
  <si>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</si>
  <si>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</si>
  <si>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</si>
  <si>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</si>
  <si>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</si>
  <si>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</si>
  <si>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</si>
  <si>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</si>
  <si>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</si>
  <si>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</si>
  <si>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</si>
  <si>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</si>
  <si>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</si>
  <si>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</si>
  <si>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</si>
  <si>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</si>
  <si>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</si>
  <si>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</si>
  <si>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</si>
  <si>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</si>
  <si>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</si>
  <si>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</si>
  <si>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</si>
  <si>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</si>
  <si>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</si>
  <si>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</si>
  <si>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</si>
  <si>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</si>
  <si>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</si>
  <si>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</si>
  <si>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</si>
  <si>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</si>
  <si>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</si>
  <si>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</si>
  <si>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</si>
  <si>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</si>
  <si>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</si>
  <si>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</si>
  <si>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</si>
  <si>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</si>
  <si>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</si>
  <si>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</si>
  <si>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</si>
  <si>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</si>
  <si>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</si>
  <si>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</si>
  <si>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</si>
  <si>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</si>
  <si>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</si>
  <si>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</si>
  <si>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</si>
  <si>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</si>
  <si>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</si>
  <si>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</si>
  <si>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</si>
  <si>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</si>
  <si>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</si>
  <si>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</si>
  <si>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</si>
  <si>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</si>
  <si>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</si>
  <si>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</si>
  <si>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</si>
  <si>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</si>
  <si>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</si>
  <si>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</si>
  <si>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</si>
  <si>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</si>
  <si>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</si>
  <si>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</si>
  <si>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</si>
  <si>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</si>
  <si>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</si>
  <si>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</si>
  <si>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</si>
  <si>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</si>
  <si>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</si>
  <si>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</si>
  <si>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</si>
  <si>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</si>
  <si>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</si>
  <si>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</si>
  <si>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</si>
  <si>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</si>
  <si>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</si>
  <si>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</si>
  <si>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</si>
  <si>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</si>
  <si>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</si>
  <si>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</si>
  <si>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</si>
  <si>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</si>
  <si>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</si>
  <si>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</si>
  <si>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</si>
  <si>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</si>
  <si>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</si>
  <si>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</si>
  <si>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</si>
  <si>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</si>
  <si>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</si>
  <si>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</si>
  <si>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</si>
  <si>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</si>
  <si>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</si>
  <si>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</si>
  <si>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</si>
  <si>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</si>
  <si>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</si>
  <si>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</si>
  <si>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</si>
  <si>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</si>
  <si>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</si>
  <si>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</si>
  <si>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</si>
  <si>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</si>
  <si>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</si>
  <si>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</si>
  <si>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</si>
  <si>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</si>
  <si>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</si>
  <si>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</si>
  <si>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</si>
  <si>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</si>
  <si>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</si>
  <si>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</si>
  <si>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</si>
  <si>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</si>
  <si>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</si>
  <si>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</si>
  <si>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</si>
  <si>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</si>
  <si>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</si>
  <si>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</si>
  <si>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</si>
  <si>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</si>
  <si>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</si>
  <si>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</si>
  <si>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</si>
  <si>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</si>
  <si>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</si>
  <si>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</si>
  <si>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</si>
  <si>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</si>
  <si>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</si>
  <si>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</si>
  <si>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</si>
  <si>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</si>
  <si>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</si>
  <si>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</si>
  <si>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</si>
  <si>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</si>
  <si>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</si>
  <si>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</si>
  <si>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</si>
  <si>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</si>
  <si>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</si>
  <si>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</si>
  <si>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</si>
  <si>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</si>
  <si>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</si>
  <si>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</si>
  <si>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</si>
  <si>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</si>
  <si>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</si>
  <si>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</si>
  <si>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</si>
  <si>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</si>
  <si>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</si>
  <si>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</si>
  <si>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</si>
  <si>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</si>
  <si>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</si>
  <si>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</si>
  <si>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</si>
  <si>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</si>
  <si>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</si>
  <si>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</si>
  <si>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</si>
  <si>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</si>
  <si>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</si>
  <si>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</si>
  <si>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</si>
  <si>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</si>
  <si>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</si>
  <si>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</si>
  <si>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</si>
  <si>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</si>
  <si>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</si>
  <si>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</si>
  <si>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</si>
  <si>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</si>
  <si>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</si>
  <si>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</si>
  <si>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</si>
  <si>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</si>
  <si>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</si>
  <si>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</si>
  <si>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</si>
  <si>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</si>
  <si>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</si>
  <si>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</si>
  <si>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</si>
  <si>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</si>
  <si>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</si>
  <si>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</si>
  <si>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</si>
  <si>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</si>
  <si>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</si>
  <si>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</si>
  <si>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</si>
  <si>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</si>
  <si>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</si>
  <si>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</si>
  <si>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</si>
  <si>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</si>
  <si>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</si>
  <si>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</si>
  <si>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</si>
  <si>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</si>
  <si>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</si>
  <si>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</si>
  <si>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</si>
  <si>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</si>
  <si>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</si>
  <si>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</si>
  <si>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</si>
  <si>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</si>
  <si>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</si>
  <si>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</si>
  <si>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</si>
  <si>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</si>
  <si>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</si>
  <si>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</si>
  <si>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</si>
  <si>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</si>
  <si>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</si>
  <si>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</si>
  <si>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</si>
  <si>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</si>
  <si>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</si>
  <si>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</si>
  <si>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</si>
  <si>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</si>
  <si>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</si>
  <si>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</si>
  <si>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</si>
  <si>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</si>
  <si>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</si>
  <si>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</si>
  <si>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</si>
  <si>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</si>
  <si>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</si>
  <si>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</si>
  <si>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</si>
  <si>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</si>
  <si>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</si>
  <si>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</si>
  <si>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</si>
  <si>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</si>
  <si>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</si>
  <si>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</si>
  <si>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</si>
  <si>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</si>
  <si>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</si>
  <si>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</si>
  <si>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</si>
  <si>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</si>
  <si>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</si>
  <si>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</si>
  <si>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</si>
  <si>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</si>
  <si>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</si>
  <si>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</si>
  <si>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</si>
  <si>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</si>
  <si>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</si>
  <si>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</si>
  <si>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</si>
  <si>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</si>
  <si>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</si>
  <si>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</si>
  <si>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</si>
  <si>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</si>
  <si>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</si>
  <si>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</si>
  <si>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</si>
  <si>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</si>
  <si>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</si>
  <si>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</si>
  <si>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</si>
  <si>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</si>
  <si>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</si>
  <si>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</si>
  <si>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</si>
  <si>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</si>
  <si>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</si>
  <si>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</si>
  <si>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</si>
  <si>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</si>
  <si>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</si>
  <si>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</si>
  <si>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</si>
  <si>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</si>
  <si>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</si>
  <si>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</si>
  <si>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</si>
  <si>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</si>
  <si>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</si>
  <si>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</si>
  <si>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</si>
  <si>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</si>
  <si>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</si>
  <si>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</si>
  <si>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</si>
  <si>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</si>
  <si>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</si>
  <si>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</si>
  <si>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</si>
  <si>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</si>
  <si>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</si>
  <si>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</si>
  <si>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</si>
  <si>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</si>
  <si>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</si>
  <si>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</si>
  <si>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</si>
  <si>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</si>
  <si>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</si>
  <si>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</si>
  <si>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</si>
  <si>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</si>
  <si>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</si>
  <si>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</si>
  <si>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</si>
  <si>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</si>
  <si>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</si>
  <si>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</si>
  <si>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</si>
  <si>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</si>
  <si>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</si>
  <si>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</si>
  <si>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</si>
  <si>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</si>
  <si>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</si>
  <si>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</si>
  <si>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</si>
  <si>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</si>
  <si>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</si>
  <si>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</si>
  <si>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</si>
  <si>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</si>
  <si>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</si>
  <si>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</si>
  <si>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</si>
  <si>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</si>
  <si>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</si>
  <si>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</si>
  <si>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</si>
  <si>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</si>
  <si>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</si>
  <si>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</si>
  <si>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</si>
  <si>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</si>
  <si>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</si>
  <si>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</si>
  <si>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</si>
  <si>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</si>
  <si>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</si>
  <si>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</si>
  <si>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</si>
  <si>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</si>
  <si>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</si>
  <si>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</si>
  <si>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</si>
  <si>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</si>
  <si>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</si>
  <si>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</si>
  <si>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</si>
  <si>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</si>
  <si>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</si>
  <si>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</si>
  <si>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</si>
  <si>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</si>
  <si>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</si>
  <si>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</si>
  <si>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</si>
  <si>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</si>
  <si>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</si>
  <si>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</si>
  <si>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</si>
  <si>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</si>
  <si>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</si>
  <si>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</si>
  <si>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</si>
  <si>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</si>
  <si>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</si>
  <si>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</si>
  <si>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</si>
  <si>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</si>
  <si>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</si>
  <si>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</si>
  <si>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</si>
  <si>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</si>
  <si>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</si>
  <si>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</si>
  <si>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</si>
  <si>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</si>
  <si>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</si>
  <si>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</si>
  <si>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</si>
  <si>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</si>
  <si>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</si>
  <si>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</si>
  <si>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</si>
  <si>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</si>
  <si>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</si>
  <si>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</si>
  <si>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</si>
  <si>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</si>
  <si>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</si>
  <si>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</si>
  <si>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</si>
  <si>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</si>
  <si>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</si>
  <si>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</si>
  <si>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</si>
  <si>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</si>
  <si>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</si>
  <si>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</si>
  <si>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</si>
  <si>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</si>
  <si>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</si>
  <si>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</si>
  <si>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</si>
  <si>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</si>
  <si>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</si>
  <si>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</si>
  <si>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</si>
  <si>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</si>
  <si>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</si>
  <si>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</si>
  <si>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</si>
  <si>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</si>
  <si>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</si>
  <si>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</si>
  <si>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</si>
  <si>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</si>
  <si>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</si>
  <si>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</si>
  <si>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</si>
  <si>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</si>
  <si>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</si>
  <si>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</si>
  <si>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</si>
  <si>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</si>
  <si>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</si>
  <si>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</si>
  <si>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</si>
  <si>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</si>
  <si>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</si>
  <si>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</si>
  <si>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</si>
  <si>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</si>
  <si>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</si>
  <si>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</si>
  <si>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</si>
  <si>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</si>
  <si>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</si>
  <si>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</si>
  <si>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</si>
  <si>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</si>
  <si>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</si>
  <si>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</si>
  <si>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</si>
  <si>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</si>
  <si>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</si>
  <si>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</si>
  <si>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</si>
  <si>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</si>
  <si>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</si>
  <si>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</si>
  <si>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</si>
  <si>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</si>
  <si>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</si>
  <si>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</si>
  <si>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</si>
  <si>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</si>
  <si>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</si>
  <si>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</si>
  <si>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</si>
  <si>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</si>
  <si>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</si>
  <si>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</si>
  <si>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</si>
  <si>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</si>
  <si>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</si>
  <si>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</si>
  <si>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</si>
  <si>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</si>
  <si>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</si>
  <si>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</si>
  <si>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</si>
  <si>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</si>
  <si>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</si>
  <si>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</si>
  <si>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</si>
  <si>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</si>
  <si>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</si>
  <si>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</si>
  <si>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</si>
  <si>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</si>
  <si>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</si>
  <si>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</si>
  <si>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</si>
  <si>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</si>
  <si>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</si>
  <si>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</si>
  <si>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</si>
  <si>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</si>
  <si>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</si>
  <si>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</si>
  <si>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</si>
  <si>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</si>
  <si>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</si>
  <si>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</si>
  <si>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</si>
  <si>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</si>
  <si>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</si>
  <si>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</si>
  <si>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</si>
  <si>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</si>
  <si>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</si>
  <si>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</si>
  <si>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</si>
  <si>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</si>
  <si>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</si>
  <si>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</si>
  <si>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</si>
  <si>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</si>
  <si>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</si>
  <si>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</si>
  <si>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</si>
  <si>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</si>
  <si>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</si>
  <si>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</si>
  <si>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</si>
  <si>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</si>
  <si>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</si>
  <si>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</si>
  <si>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</si>
  <si>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</si>
  <si>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</si>
  <si>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</si>
  <si>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</si>
  <si>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</si>
  <si>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</si>
  <si>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</si>
  <si>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</si>
  <si>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</si>
  <si>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</si>
  <si>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</si>
  <si>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</si>
  <si>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</si>
  <si>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</si>
  <si>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</si>
  <si>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</si>
  <si>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</si>
  <si>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</si>
  <si>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</si>
  <si>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</si>
  <si>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</si>
  <si>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</si>
  <si>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</si>
  <si>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</si>
  <si>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</si>
  <si>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</si>
  <si>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</si>
  <si>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</si>
  <si>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</si>
  <si>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</si>
  <si>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</si>
  <si>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</si>
  <si>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</si>
  <si>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</si>
  <si>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</si>
  <si>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</si>
  <si>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</si>
  <si>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</si>
  <si>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</si>
  <si>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</si>
  <si>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</si>
  <si>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</si>
  <si>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</si>
  <si>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</si>
  <si>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</si>
  <si>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</si>
  <si>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</si>
  <si>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</si>
  <si>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</si>
  <si>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</si>
  <si>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</si>
  <si>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</si>
  <si>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</si>
  <si>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</si>
  <si>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</si>
  <si>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</si>
  <si>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</si>
  <si>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</si>
  <si>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</si>
  <si>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</si>
  <si>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</si>
  <si>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</si>
  <si>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</si>
  <si>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</si>
  <si>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</si>
  <si>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</si>
  <si>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</si>
  <si>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</si>
  <si>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</si>
  <si>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</si>
  <si>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</si>
  <si>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</si>
  <si>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</si>
  <si>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</si>
  <si>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</si>
  <si>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</si>
  <si>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</si>
  <si>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</si>
  <si>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</si>
  <si>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</si>
  <si>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</si>
  <si>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</si>
  <si>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</si>
  <si>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</si>
  <si>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</si>
  <si>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</si>
  <si>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</si>
  <si>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</si>
  <si>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</si>
  <si>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</si>
  <si>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</si>
  <si>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</si>
  <si>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</si>
  <si>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</si>
  <si>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</si>
  <si>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</si>
  <si>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</si>
  <si>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</si>
  <si>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</si>
  <si>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</si>
  <si>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</si>
  <si>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</si>
  <si>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</si>
  <si>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</si>
  <si>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</si>
  <si>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</si>
  <si>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</si>
  <si>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</si>
  <si>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</si>
  <si>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</si>
  <si>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</si>
  <si>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</si>
  <si>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</si>
  <si>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</si>
  <si>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</si>
  <si>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</si>
  <si>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</si>
  <si>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</si>
  <si>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</si>
  <si>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</si>
  <si>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</si>
  <si>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</si>
  <si>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</si>
  <si>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</si>
  <si>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</si>
  <si>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</si>
  <si>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</si>
  <si>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</si>
  <si>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</si>
  <si>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</si>
  <si>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</si>
  <si>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</si>
  <si>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</si>
  <si>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</si>
  <si>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</si>
  <si>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</si>
  <si>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</si>
  <si>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</si>
  <si>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</si>
  <si>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</si>
  <si>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</si>
  <si>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</si>
  <si>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</si>
  <si>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</si>
  <si>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</si>
  <si>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</si>
  <si>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</si>
  <si>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</si>
  <si>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</si>
  <si>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</si>
  <si>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</si>
  <si>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</si>
  <si>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</si>
  <si>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</si>
  <si>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</si>
  <si>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</si>
  <si>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</si>
  <si>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</si>
  <si>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</si>
  <si>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</si>
  <si>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</si>
  <si>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</si>
  <si>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</si>
  <si>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</si>
  <si>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</si>
  <si>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</si>
  <si>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</si>
  <si>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</si>
  <si>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</si>
  <si>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</si>
  <si>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</si>
  <si>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</si>
  <si>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</si>
  <si>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</si>
  <si>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</si>
  <si>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</si>
  <si>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</si>
  <si>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</si>
  <si>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</si>
  <si>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</si>
  <si>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</si>
  <si>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</si>
  <si>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</si>
  <si>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</si>
  <si>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</si>
  <si>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</si>
  <si>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</si>
  <si>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</si>
  <si>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</si>
  <si>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</si>
  <si>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</si>
  <si>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</si>
  <si>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</si>
  <si>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</si>
  <si>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</si>
  <si>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</si>
  <si>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</si>
  <si>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</si>
  <si>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</si>
  <si>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</si>
  <si>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</si>
  <si>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</si>
  <si>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</si>
  <si>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</si>
  <si>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</si>
  <si>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</si>
  <si>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</si>
  <si>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</si>
  <si>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</si>
  <si>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</si>
  <si>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</si>
  <si>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</si>
  <si>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</si>
  <si>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</si>
  <si>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</si>
  <si>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</si>
  <si>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</si>
  <si>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</si>
  <si>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</si>
  <si>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</si>
  <si>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</si>
  <si>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</si>
  <si>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</si>
  <si>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</si>
  <si>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</si>
  <si>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</si>
  <si>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</si>
  <si>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</si>
  <si>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</si>
  <si>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</si>
  <si>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</si>
  <si>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</si>
  <si>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</si>
  <si>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</si>
  <si>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</si>
  <si>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</si>
  <si>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</si>
  <si>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</si>
  <si>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</si>
  <si>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</si>
  <si>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</si>
  <si>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</si>
  <si>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</si>
  <si>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</si>
  <si>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</si>
  <si>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</si>
  <si>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</si>
  <si>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</si>
  <si>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</si>
  <si>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</si>
  <si>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</si>
  <si>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</si>
  <si>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</si>
  <si>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</si>
  <si>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</si>
  <si>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</si>
  <si>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</si>
  <si>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</si>
  <si>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</si>
  <si>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</si>
  <si>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</si>
  <si>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</si>
  <si>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</si>
  <si>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</si>
  <si>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</si>
  <si>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</si>
  <si>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</si>
  <si>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</si>
  <si>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</si>
  <si>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</si>
  <si>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</si>
  <si>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</si>
  <si>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</si>
  <si>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</si>
  <si>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</si>
  <si>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</si>
  <si>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</si>
  <si>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</si>
  <si>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</si>
  <si>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</si>
  <si>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</si>
  <si>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</si>
  <si>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</si>
  <si>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</si>
  <si>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</si>
  <si>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</si>
  <si>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</si>
  <si>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</si>
  <si>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</si>
  <si>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</si>
  <si>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</si>
  <si>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</si>
  <si>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</si>
  <si>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</si>
  <si>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</si>
  <si>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</si>
  <si>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</si>
  <si>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</si>
  <si>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</si>
  <si>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</si>
  <si>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</si>
  <si>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</si>
  <si>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</si>
  <si>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</si>
  <si>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</si>
  <si>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</si>
  <si>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</si>
  <si>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</si>
  <si>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</si>
  <si>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</si>
  <si>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</si>
  <si>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</si>
  <si>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</si>
  <si>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</si>
  <si>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</si>
  <si>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</si>
  <si>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</si>
  <si>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</si>
  <si>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</si>
  <si>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</si>
  <si>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</si>
  <si>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</si>
  <si>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</si>
  <si>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</si>
  <si>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</si>
  <si>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</si>
  <si>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</si>
  <si>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</si>
  <si>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</si>
  <si>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</si>
  <si>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</si>
  <si>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</si>
  <si>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</si>
  <si>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</si>
  <si>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</si>
  <si>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</si>
  <si>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</si>
  <si>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</si>
  <si>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</si>
  <si>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</si>
  <si>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</si>
  <si>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</si>
  <si>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</si>
  <si>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</si>
  <si>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</si>
  <si>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</si>
  <si>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</si>
  <si>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</si>
  <si>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</si>
  <si>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</si>
  <si>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</si>
  <si>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</si>
  <si>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</si>
  <si>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</si>
  <si>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</si>
  <si>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</si>
  <si>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</si>
  <si>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</si>
  <si>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</si>
  <si>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</si>
  <si>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</si>
  <si>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</si>
  <si>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</si>
  <si>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</si>
  <si>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</si>
  <si>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</si>
  <si>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</si>
  <si>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</si>
  <si>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</si>
  <si>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</si>
  <si>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</si>
  <si>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</si>
  <si>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</si>
  <si>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</si>
  <si>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</si>
  <si>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</si>
  <si>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</si>
  <si>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</si>
  <si>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</si>
  <si>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</si>
  <si>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</si>
  <si>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</si>
  <si>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</si>
  <si>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</si>
  <si>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</si>
  <si>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</si>
  <si>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</si>
  <si>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</si>
  <si>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</si>
  <si>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</si>
  <si>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</si>
  <si>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</si>
  <si>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</si>
  <si>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</si>
  <si>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</si>
  <si>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</si>
  <si>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</si>
  <si>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</si>
  <si>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</si>
  <si>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</si>
  <si>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</si>
  <si>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</si>
  <si>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</si>
  <si>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</si>
  <si>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</si>
  <si>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</si>
  <si>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</si>
  <si>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</si>
  <si>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</si>
  <si>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</si>
  <si>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</si>
  <si>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</si>
  <si>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</si>
  <si>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</si>
  <si>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</si>
  <si>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</si>
  <si>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</si>
  <si>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</si>
  <si>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</si>
  <si>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</si>
  <si>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</si>
  <si>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</si>
  <si>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</si>
  <si>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</si>
  <si>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</si>
  <si>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</si>
  <si>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</si>
  <si>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</si>
  <si>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</si>
  <si>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</si>
  <si>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</si>
  <si>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</si>
  <si>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</si>
  <si>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</si>
  <si>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</si>
  <si>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</si>
  <si>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</si>
  <si>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</si>
  <si>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</si>
  <si>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</si>
  <si>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</si>
  <si>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</si>
  <si>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</si>
  <si>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</si>
  <si>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</si>
  <si>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</si>
  <si>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</si>
  <si>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</si>
  <si>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</si>
  <si>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</si>
  <si>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</si>
  <si>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</si>
  <si>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</si>
  <si>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</si>
  <si>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</si>
  <si>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</si>
  <si>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</si>
  <si>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</si>
  <si>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</si>
  <si>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</si>
  <si>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</si>
  <si>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</si>
  <si>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</si>
  <si>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</si>
  <si>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</si>
  <si>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</si>
  <si>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</si>
  <si>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</si>
  <si>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</si>
  <si>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</si>
  <si>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</si>
  <si>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</si>
  <si>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</si>
  <si>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</si>
  <si>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</si>
  <si>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</si>
  <si>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</si>
  <si>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</si>
  <si>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</si>
  <si>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</si>
  <si>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</si>
  <si>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</si>
  <si>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</si>
  <si>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</si>
  <si>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</si>
  <si>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</si>
  <si>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</si>
  <si>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</si>
  <si>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</si>
  <si>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</si>
  <si>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</si>
  <si>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</si>
  <si>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</si>
  <si>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</si>
  <si>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</si>
  <si>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</si>
  <si>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</si>
  <si>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</si>
  <si>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</si>
  <si>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</si>
  <si>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</si>
  <si>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</si>
  <si>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</si>
  <si>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</si>
  <si>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</si>
  <si>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</si>
  <si>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</si>
  <si>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</si>
  <si>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</si>
  <si>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</si>
  <si>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</si>
  <si>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</si>
  <si>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</si>
  <si>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</si>
  <si>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</si>
  <si>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</si>
  <si>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</si>
  <si>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</si>
  <si>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</si>
  <si>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</si>
  <si>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</si>
  <si>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</si>
  <si>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</si>
  <si>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</si>
  <si>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</si>
  <si>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</si>
  <si>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</si>
  <si>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</si>
  <si>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</si>
  <si>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</si>
  <si>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</si>
  <si>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</si>
  <si>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</si>
  <si>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</si>
  <si>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</si>
  <si>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</si>
  <si>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</si>
  <si>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</si>
  <si>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</si>
  <si>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</si>
  <si>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</si>
  <si>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</si>
  <si>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</si>
  <si>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</si>
  <si>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</si>
  <si>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</si>
  <si>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</si>
  <si>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</si>
  <si>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</si>
  <si>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</si>
  <si>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</si>
  <si>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</si>
  <si>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</si>
  <si>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</si>
  <si>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</si>
  <si>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</si>
  <si>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</si>
  <si>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</si>
  <si>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</si>
  <si>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</si>
  <si>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</si>
  <si>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</si>
  <si>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</si>
  <si>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</si>
  <si>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</si>
  <si>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</si>
  <si>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</si>
  <si>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</si>
  <si>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</si>
  <si>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</si>
  <si>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</si>
  <si>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</si>
  <si>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</si>
  <si>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</si>
  <si>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</si>
  <si>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</si>
  <si>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</si>
  <si>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</si>
  <si>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</si>
  <si>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</si>
  <si>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</si>
  <si>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</si>
  <si>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</si>
  <si>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</si>
  <si>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</si>
  <si>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</si>
  <si>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</si>
  <si>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</si>
  <si>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</si>
  <si>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</si>
  <si>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</si>
  <si>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</si>
  <si>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</si>
  <si>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</si>
  <si>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</si>
  <si>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</si>
  <si>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</si>
  <si>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</si>
  <si>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</si>
  <si>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</si>
  <si>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</si>
  <si>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</si>
  <si>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</si>
  <si>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</si>
  <si>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</si>
  <si>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</si>
  <si>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</si>
  <si>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</si>
  <si>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</si>
  <si>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</si>
  <si>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</si>
  <si>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</si>
  <si>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</si>
  <si>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</si>
  <si>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</si>
  <si>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</si>
  <si>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</si>
  <si>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</si>
  <si>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</si>
  <si>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</si>
  <si>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</si>
  <si>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</si>
  <si>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</si>
  <si>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</si>
  <si>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</si>
  <si>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</si>
  <si>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</si>
  <si>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</si>
  <si>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</si>
  <si>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</si>
  <si>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</si>
  <si>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</si>
  <si>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</si>
  <si>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</si>
  <si>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</si>
  <si>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</si>
  <si>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</si>
  <si>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</si>
  <si>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</si>
  <si>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</si>
  <si>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</si>
  <si>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</si>
  <si>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</si>
  <si>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</si>
  <si>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</si>
  <si>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</si>
  <si>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</si>
  <si>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</si>
  <si>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</si>
  <si>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</si>
  <si>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</si>
  <si>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</si>
  <si>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</si>
  <si>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</si>
  <si>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</si>
  <si>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</si>
  <si>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</si>
  <si>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</si>
  <si>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</si>
  <si>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</si>
  <si>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</si>
  <si>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</si>
  <si>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</si>
  <si>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</si>
  <si>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</si>
  <si>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</si>
  <si>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</si>
  <si>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</si>
  <si>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</si>
  <si>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</si>
  <si>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</si>
  <si>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</si>
  <si>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</si>
  <si>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</si>
  <si>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</si>
  <si>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</si>
  <si>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</si>
  <si>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</si>
  <si>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</si>
  <si>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</si>
  <si>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</si>
  <si>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</si>
  <si>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</si>
  <si>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</si>
  <si>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</si>
  <si>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</si>
  <si>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</si>
  <si>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</si>
  <si>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</si>
  <si>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</si>
  <si>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</si>
  <si>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</si>
  <si>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</si>
  <si>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</si>
  <si>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</si>
  <si>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</si>
  <si>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</si>
  <si>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</si>
  <si>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</si>
  <si>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</si>
  <si>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</si>
  <si>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</si>
  <si>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</si>
  <si>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</si>
  <si>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</si>
  <si>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</si>
  <si>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</si>
  <si>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</si>
  <si>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</si>
  <si>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</si>
  <si>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</si>
  <si>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</si>
  <si>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</si>
  <si>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</si>
  <si>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</si>
  <si>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</si>
  <si>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</si>
  <si>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</si>
  <si>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</si>
  <si>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</si>
  <si>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</si>
  <si>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</si>
  <si>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</si>
  <si>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</si>
  <si>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</si>
  <si>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</si>
  <si>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</si>
  <si>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</si>
  <si>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</si>
  <si>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</si>
  <si>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</si>
  <si>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</si>
  <si>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</si>
  <si>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</si>
  <si>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</si>
  <si>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</si>
  <si>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</si>
  <si>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</si>
  <si>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</si>
  <si>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</si>
  <si>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</si>
  <si>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</si>
  <si>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</si>
  <si>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</si>
  <si>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</si>
  <si>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</si>
  <si>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</si>
  <si>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</si>
  <si>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</si>
  <si>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</si>
  <si>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</si>
  <si>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</si>
  <si>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</si>
  <si>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</si>
  <si>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</si>
  <si>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</si>
  <si>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</si>
  <si>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</si>
  <si>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</si>
  <si>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</si>
  <si>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</si>
  <si>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</si>
  <si>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</si>
  <si>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</si>
  <si>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</si>
  <si>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</si>
  <si>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</si>
  <si>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</si>
  <si>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</si>
  <si>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</si>
  <si>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</si>
  <si>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</si>
  <si>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</si>
  <si>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</si>
  <si>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</si>
  <si>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</si>
  <si>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</si>
  <si>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</si>
  <si>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</si>
  <si>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</si>
  <si>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</si>
  <si>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</si>
  <si>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</si>
  <si>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</si>
  <si>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</si>
  <si>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</si>
  <si>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</si>
  <si>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</si>
  <si>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</si>
  <si>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</si>
  <si>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</si>
  <si>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</si>
  <si>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</si>
  <si>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</si>
  <si>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</si>
  <si>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</si>
  <si>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</si>
  <si>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</si>
  <si>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</si>
  <si>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</si>
  <si>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</si>
  <si>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</si>
  <si>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</si>
  <si>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</si>
  <si>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</si>
  <si>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</si>
  <si>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</si>
  <si>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</si>
  <si>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</si>
  <si>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</si>
  <si>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</si>
  <si>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</si>
  <si>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</si>
  <si>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</si>
  <si>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</si>
  <si>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</si>
  <si>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</si>
  <si>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</si>
  <si>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</si>
  <si>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</si>
  <si>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</si>
  <si>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</si>
  <si>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</si>
  <si>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</si>
  <si>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</si>
  <si>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</si>
  <si>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</si>
  <si>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</si>
  <si>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</si>
  <si>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</si>
  <si>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</si>
  <si>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</si>
  <si>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</si>
  <si>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</si>
  <si>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</si>
  <si>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</si>
  <si>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</si>
  <si>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</si>
  <si>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</si>
  <si>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</si>
  <si>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</si>
  <si>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</si>
  <si>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</si>
  <si>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</si>
  <si>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</si>
  <si>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</si>
  <si>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</si>
  <si>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</si>
  <si>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</si>
  <si>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</si>
  <si>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</si>
  <si>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</si>
  <si>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</si>
  <si>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</si>
  <si>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</si>
  <si>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</si>
  <si>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</si>
  <si>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</si>
  <si>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</si>
  <si>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</si>
  <si>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</si>
  <si>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</si>
  <si>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</si>
  <si>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</si>
  <si>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</si>
  <si>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</si>
  <si>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</si>
  <si>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</si>
  <si>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</si>
  <si>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</si>
  <si>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</si>
  <si>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</si>
  <si>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</si>
  <si>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</si>
  <si>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</si>
  <si>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</si>
  <si>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</si>
  <si>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</si>
  <si>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</si>
  <si>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</si>
  <si>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</si>
  <si>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</si>
  <si>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</si>
  <si>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</si>
  <si>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</si>
  <si>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</si>
  <si>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</si>
  <si>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</si>
  <si>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</si>
  <si>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</si>
  <si>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</si>
  <si>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</si>
  <si>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</si>
  <si>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</si>
  <si>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</si>
  <si>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</si>
  <si>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</si>
  <si>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</si>
  <si>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</si>
  <si>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</si>
  <si>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</si>
  <si>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</si>
  <si>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</si>
  <si>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</si>
  <si>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</si>
  <si>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</si>
  <si>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</si>
  <si>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</si>
  <si>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</si>
  <si>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</si>
  <si>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</si>
  <si>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</si>
  <si>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</si>
  <si>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</si>
  <si>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</si>
  <si>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</si>
  <si>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</si>
  <si>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</si>
  <si>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</si>
  <si>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</si>
  <si>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</si>
  <si>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</si>
  <si>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</si>
  <si>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</si>
  <si>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</si>
  <si>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</si>
  <si>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</si>
  <si>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</si>
  <si>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</si>
  <si>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</si>
  <si>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</si>
  <si>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</si>
  <si>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</si>
  <si>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</si>
  <si>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</si>
  <si>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</si>
  <si>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</si>
  <si>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</si>
  <si>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</si>
  <si>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</si>
  <si>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</si>
  <si>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</si>
  <si>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</si>
  <si>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</si>
  <si>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</si>
  <si>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</si>
  <si>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</si>
  <si>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</si>
  <si>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</si>
  <si>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</si>
  <si>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</si>
  <si>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</si>
  <si>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</si>
  <si>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</si>
  <si>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</si>
  <si>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</si>
  <si>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</si>
  <si>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</si>
  <si>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</si>
  <si>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</si>
  <si>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</si>
  <si>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</si>
  <si>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</si>
  <si>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</si>
  <si>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</si>
  <si>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</si>
  <si>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</si>
  <si>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</si>
  <si>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</si>
  <si>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</si>
  <si>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</si>
  <si>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</si>
  <si>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</si>
  <si>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</si>
  <si>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</si>
  <si>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</si>
  <si>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</si>
  <si>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</si>
  <si>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</si>
  <si>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</si>
  <si>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</si>
  <si>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</si>
  <si>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</si>
  <si>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</si>
  <si>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</si>
  <si>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</si>
  <si>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</si>
  <si>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</si>
  <si>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</si>
  <si>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</si>
  <si>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</si>
  <si>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</si>
  <si>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</si>
  <si>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</si>
  <si>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</si>
  <si>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</si>
  <si>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</si>
  <si>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</si>
  <si>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</si>
  <si>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</si>
  <si>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</si>
  <si>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</si>
  <si>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</si>
  <si>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</si>
  <si>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</si>
  <si>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</si>
  <si>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</si>
  <si>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</si>
  <si>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</si>
  <si>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</si>
  <si>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</si>
  <si>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</si>
  <si>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</si>
  <si>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</si>
  <si>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</si>
  <si>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</si>
  <si>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</si>
  <si>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</si>
  <si>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</si>
  <si>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</si>
  <si>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</si>
  <si>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</si>
  <si>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</si>
  <si>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</si>
  <si>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</si>
  <si>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</si>
  <si>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</si>
  <si>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</si>
  <si>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</si>
  <si>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</si>
  <si>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</si>
  <si>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</si>
  <si>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</si>
  <si>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</si>
  <si>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</si>
  <si>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</si>
  <si>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</si>
  <si>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</si>
  <si>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</si>
  <si>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</si>
  <si>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</si>
  <si>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</si>
  <si>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</si>
  <si>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</si>
  <si>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</si>
  <si>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</si>
  <si>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</si>
  <si>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</si>
  <si>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</si>
  <si>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</si>
  <si>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</si>
  <si>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</si>
  <si>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</si>
  <si>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</si>
  <si>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</si>
  <si>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</si>
  <si>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</si>
  <si>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</si>
  <si>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</si>
  <si>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</si>
  <si>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</si>
  <si>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</si>
  <si>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</si>
  <si>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</si>
  <si>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</si>
  <si>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</si>
  <si>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</si>
  <si>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</si>
  <si>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</si>
  <si>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</si>
  <si>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</si>
  <si>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</si>
  <si>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</si>
  <si>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</si>
  <si>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</si>
  <si>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</si>
  <si>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</si>
  <si>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</si>
  <si>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</si>
  <si>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</si>
  <si>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</si>
  <si>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</si>
  <si>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</si>
  <si>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</si>
  <si>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</si>
  <si>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</si>
  <si>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</si>
  <si>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</si>
  <si>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</si>
  <si>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</si>
  <si>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</si>
  <si>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</si>
  <si>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</si>
  <si>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</si>
  <si>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</si>
  <si>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</si>
  <si>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</si>
  <si>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</si>
  <si>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</si>
  <si>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</si>
  <si>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</si>
  <si>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</si>
  <si>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</si>
  <si>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</si>
  <si>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</si>
  <si>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</si>
  <si>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</si>
  <si>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</si>
  <si>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</si>
  <si>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</si>
  <si>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</si>
  <si>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</si>
  <si>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</si>
  <si>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</si>
  <si>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</si>
  <si>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</si>
  <si>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</si>
  <si>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</si>
  <si>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</si>
  <si>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</si>
  <si>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</si>
  <si>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</si>
  <si>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</si>
  <si>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</si>
  <si>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</si>
  <si>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</si>
  <si>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</si>
  <si>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</si>
  <si>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</si>
  <si>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</si>
  <si>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</si>
  <si>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</si>
  <si>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</si>
  <si>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</si>
  <si>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</si>
  <si>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</si>
  <si>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</si>
  <si>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</si>
  <si>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</si>
  <si>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</si>
  <si>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</si>
  <si>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</si>
  <si>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</si>
  <si>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</si>
  <si>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</si>
  <si>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</si>
  <si>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</si>
  <si>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</si>
  <si>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</si>
  <si>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</si>
  <si>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</si>
  <si>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</si>
  <si>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</si>
  <si>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</si>
  <si>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</si>
  <si>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</si>
  <si>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</si>
  <si>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</si>
  <si>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</si>
  <si>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</si>
  <si>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</si>
  <si>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</si>
  <si>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</si>
  <si>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</si>
  <si>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</si>
  <si>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</si>
  <si>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</si>
  <si>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</si>
  <si>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</si>
  <si>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</si>
  <si>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</si>
  <si>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</si>
  <si>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</si>
  <si>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</si>
  <si>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</si>
  <si>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</si>
  <si>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</si>
  <si>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</si>
  <si>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</si>
  <si>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</si>
  <si>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</si>
  <si>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</si>
  <si>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</si>
  <si>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</si>
  <si>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</si>
  <si>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</si>
  <si>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</si>
  <si>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</si>
  <si>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</si>
  <si>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</si>
  <si>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</si>
  <si>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</si>
  <si>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</si>
  <si>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</si>
  <si>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</si>
  <si>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</si>
  <si>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</si>
  <si>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</si>
  <si>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</si>
  <si>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</si>
  <si>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</si>
  <si>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</si>
  <si>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</si>
  <si>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</si>
  <si>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</si>
  <si>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</si>
  <si>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</si>
  <si>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</si>
  <si>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</si>
  <si>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</si>
  <si>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</si>
  <si>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</si>
  <si>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</si>
  <si>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</si>
  <si>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</si>
  <si>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</si>
  <si>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</si>
  <si>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</si>
  <si>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</si>
  <si>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</si>
  <si>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</si>
  <si>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</si>
  <si>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</si>
  <si>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</si>
  <si>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</si>
  <si>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</si>
  <si>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</si>
  <si>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</si>
  <si>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</si>
  <si>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</si>
  <si>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</si>
  <si>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</si>
  <si>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</si>
  <si>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</si>
  <si>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</si>
  <si>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</si>
  <si>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</si>
  <si>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</si>
  <si>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</si>
  <si>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</si>
  <si>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</si>
  <si>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</si>
  <si>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</si>
  <si>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</si>
  <si>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</si>
  <si>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</si>
  <si>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</si>
  <si>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</si>
  <si>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</si>
  <si>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</si>
  <si>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</si>
  <si>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</si>
  <si>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</si>
  <si>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</si>
  <si>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</si>
  <si>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</si>
  <si>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</si>
  <si>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</si>
  <si>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</si>
  <si>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</si>
  <si>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</si>
  <si>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</si>
  <si>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</si>
  <si>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</si>
  <si>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</si>
  <si>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</si>
  <si>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</si>
  <si>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</si>
  <si>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</si>
  <si>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</si>
  <si>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</si>
  <si>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</si>
  <si>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</si>
  <si>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</si>
  <si>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</si>
  <si>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</si>
  <si>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</si>
  <si>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</si>
  <si>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</si>
  <si>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</si>
  <si>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</si>
  <si>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</si>
  <si>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</si>
  <si>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</si>
  <si>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</si>
  <si>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</si>
  <si>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</si>
  <si>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</si>
  <si>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</si>
  <si>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</si>
  <si>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</si>
  <si>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</si>
  <si>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</si>
  <si>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</si>
  <si>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</si>
  <si>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</si>
  <si>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</si>
  <si>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</si>
  <si>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</si>
  <si>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</si>
  <si>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</si>
  <si>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</si>
  <si>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</si>
  <si>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</si>
  <si>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</si>
  <si>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</si>
  <si>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</si>
  <si>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</si>
  <si>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</si>
  <si>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</si>
  <si>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</si>
  <si>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</si>
  <si>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</si>
  <si>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</si>
  <si>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</si>
  <si>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</si>
  <si>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</si>
  <si>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</si>
  <si>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</si>
  <si>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</si>
  <si>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</si>
  <si>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</si>
  <si>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</si>
  <si>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</si>
  <si>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</si>
  <si>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</si>
  <si>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</si>
  <si>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</si>
  <si>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</si>
  <si>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</si>
  <si>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</si>
  <si>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</si>
  <si>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</si>
  <si>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</si>
  <si>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</si>
  <si>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</si>
  <si>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</si>
  <si>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</si>
  <si>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</si>
  <si>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</si>
  <si>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</si>
  <si>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</si>
  <si>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</si>
  <si>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</si>
  <si>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</si>
  <si>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</si>
  <si>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</si>
  <si>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</si>
  <si>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</si>
  <si>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</si>
  <si>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</si>
  <si>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</si>
  <si>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</si>
  <si>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</si>
  <si>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</si>
  <si>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</si>
  <si>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</si>
  <si>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</si>
  <si>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</si>
  <si>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</si>
  <si>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</si>
  <si>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</si>
  <si>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</si>
  <si>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</si>
  <si>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</si>
  <si>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</si>
  <si>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</si>
  <si>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</si>
  <si>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</si>
  <si>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</si>
  <si>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</si>
  <si>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</si>
  <si>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</si>
  <si>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</si>
  <si>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</si>
  <si>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</si>
  <si>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</si>
  <si>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</si>
  <si>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</si>
  <si>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</si>
  <si>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</si>
  <si>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</si>
  <si>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</si>
  <si>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</si>
  <si>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</si>
  <si>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</si>
  <si>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</si>
  <si>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</si>
  <si>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</si>
  <si>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</si>
  <si>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</si>
  <si>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</si>
  <si>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</si>
  <si>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</si>
  <si>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</si>
  <si>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</si>
  <si>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</si>
  <si>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</si>
  <si>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</si>
  <si>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</si>
  <si>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</si>
  <si>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</si>
  <si>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</si>
  <si>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</si>
  <si>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</si>
  <si>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</si>
  <si>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</si>
  <si>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</si>
  <si>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</si>
  <si>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</si>
  <si>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</si>
  <si>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</si>
  <si>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</si>
  <si>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</si>
  <si>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</si>
  <si>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</si>
  <si>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</si>
  <si>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</si>
  <si>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</si>
  <si>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</si>
  <si>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</si>
  <si>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</si>
  <si>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</si>
  <si>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</si>
  <si>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</si>
  <si>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</si>
  <si>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</si>
  <si>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</si>
  <si>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</si>
  <si>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</si>
  <si>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</si>
  <si>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</si>
  <si>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</si>
  <si>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</si>
  <si>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</si>
  <si>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</si>
  <si>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</si>
  <si>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</si>
  <si>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</si>
  <si>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</si>
  <si>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</si>
  <si>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</si>
  <si>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</si>
  <si>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</si>
  <si>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</si>
  <si>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</si>
  <si>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</si>
  <si>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</si>
  <si>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</si>
  <si>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</si>
  <si>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</si>
  <si>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</si>
  <si>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</si>
  <si>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</si>
  <si>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</si>
  <si>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</si>
  <si>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</si>
  <si>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</si>
  <si>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</si>
  <si>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</si>
  <si>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</si>
  <si>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</si>
  <si>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</si>
  <si>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</si>
  <si>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</si>
  <si>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</si>
  <si>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</si>
  <si>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</si>
  <si>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</si>
  <si>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</si>
  <si>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</si>
  <si>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</si>
  <si>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</si>
  <si>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</si>
  <si>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</si>
  <si>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</si>
  <si>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</si>
  <si>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</si>
  <si>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</si>
  <si>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</si>
  <si>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</si>
  <si>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</si>
  <si>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</si>
  <si>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</si>
  <si>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</si>
  <si>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</si>
  <si>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</si>
  <si>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</si>
  <si>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</si>
  <si>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</si>
  <si>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</si>
  <si>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</si>
  <si>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</si>
  <si>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</si>
  <si>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</si>
  <si>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</si>
  <si>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</si>
  <si>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</si>
  <si>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</si>
  <si>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</si>
  <si>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</si>
  <si>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</si>
  <si>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</si>
  <si>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</si>
  <si>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</si>
  <si>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</si>
  <si>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</si>
  <si>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</si>
  <si>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</si>
  <si>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</si>
  <si>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</si>
  <si>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</si>
  <si>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</si>
  <si>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</si>
  <si>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</si>
  <si>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</si>
  <si>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</si>
  <si>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</si>
  <si>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</si>
  <si>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</si>
  <si>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</si>
  <si>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</si>
  <si>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</si>
  <si>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</si>
  <si>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</si>
  <si>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</si>
  <si>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</si>
  <si>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</si>
  <si>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</si>
  <si>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</si>
  <si>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</si>
  <si>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</si>
  <si>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</si>
  <si>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</si>
  <si>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</si>
  <si>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</si>
  <si>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</si>
  <si>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</si>
  <si>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</si>
  <si>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</si>
  <si>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</si>
  <si>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</si>
  <si>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</si>
  <si>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</si>
  <si>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</si>
  <si>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</si>
  <si>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</si>
  <si>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</si>
  <si>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</si>
  <si>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</si>
  <si>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</si>
  <si>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</si>
  <si>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</si>
  <si>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</si>
  <si>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</si>
  <si>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</si>
  <si>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</si>
  <si>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</si>
  <si>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</si>
  <si>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</si>
  <si>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</si>
  <si>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</si>
  <si>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</si>
  <si>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</si>
  <si>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</si>
  <si>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</si>
  <si>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</si>
  <si>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</si>
  <si>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</si>
  <si>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</si>
  <si>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</si>
  <si>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</si>
  <si>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</si>
  <si>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</si>
  <si>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</si>
  <si>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</si>
  <si>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</si>
  <si>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</si>
  <si>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</si>
  <si>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</si>
  <si>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</si>
  <si>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</si>
  <si>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</si>
  <si>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</si>
  <si>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</si>
  <si>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</si>
  <si>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</si>
  <si>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</si>
  <si>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</si>
  <si>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</si>
  <si>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</si>
  <si>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</si>
  <si>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</si>
  <si>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</si>
  <si>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</si>
  <si>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</si>
  <si>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</si>
  <si>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</si>
  <si>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</si>
  <si>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</si>
  <si>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</si>
  <si>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</si>
  <si>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</si>
  <si>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</si>
  <si>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</si>
  <si>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</si>
  <si>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</si>
  <si>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</si>
  <si>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</si>
  <si>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</si>
  <si>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</si>
  <si>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</si>
  <si>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</si>
  <si>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</si>
  <si>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</si>
  <si>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</si>
  <si>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</si>
  <si>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</si>
  <si>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</si>
  <si>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</si>
  <si>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</si>
  <si>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</si>
  <si>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</si>
  <si>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</si>
  <si>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</si>
  <si>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</si>
  <si>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</si>
  <si>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</si>
  <si>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</si>
  <si>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</si>
  <si>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</si>
  <si>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</si>
  <si>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</si>
  <si>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</si>
  <si>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</si>
  <si>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</si>
  <si>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</si>
  <si>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</si>
  <si>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</si>
  <si>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</si>
  <si>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</si>
  <si>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</si>
  <si>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</si>
  <si>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</si>
  <si>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</si>
  <si>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</si>
  <si>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</si>
  <si>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</si>
  <si>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</si>
  <si>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</si>
  <si>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</si>
  <si>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</si>
  <si>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</si>
  <si>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</si>
  <si>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</si>
  <si>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</si>
  <si>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</si>
  <si>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</si>
  <si>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</si>
  <si>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</si>
  <si>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</si>
  <si>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</si>
  <si>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</si>
  <si>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</si>
  <si>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</si>
  <si>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</si>
  <si>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</si>
  <si>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</si>
  <si>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</si>
  <si>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</si>
  <si>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</si>
  <si>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</si>
  <si>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</si>
  <si>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</si>
  <si>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</si>
  <si>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</si>
  <si>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</si>
  <si>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</si>
  <si>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</si>
  <si>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</si>
  <si>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</si>
  <si>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</si>
  <si>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</si>
  <si>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</si>
  <si>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</si>
  <si>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</si>
  <si>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</si>
  <si>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</si>
  <si>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</si>
  <si>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</si>
  <si>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</si>
  <si>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</si>
  <si>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</si>
  <si>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</si>
  <si>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</si>
  <si>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</si>
  <si>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</si>
  <si>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</si>
  <si>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</si>
  <si>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</si>
  <si>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</si>
  <si>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</si>
  <si>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</si>
  <si>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</si>
  <si>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</si>
  <si>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</si>
  <si>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</si>
  <si>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</si>
  <si>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</si>
  <si>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</si>
  <si>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</si>
  <si>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</si>
  <si>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</si>
  <si>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</si>
  <si>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</si>
  <si>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</si>
  <si>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</si>
  <si>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</si>
  <si>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</si>
  <si>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</si>
  <si>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</si>
  <si>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</si>
  <si>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</si>
  <si>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</si>
  <si>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</si>
  <si>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</si>
  <si>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</si>
  <si>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</si>
  <si>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</si>
  <si>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</si>
  <si>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</si>
  <si>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</si>
  <si>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</si>
  <si>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</si>
  <si>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</si>
  <si>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</si>
  <si>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</si>
  <si>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</si>
  <si>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</si>
  <si>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</si>
  <si>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</si>
  <si>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</si>
  <si>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</si>
  <si>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</si>
  <si>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</si>
  <si>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</si>
  <si>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</si>
  <si>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</si>
  <si>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</si>
  <si>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</si>
  <si>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</si>
  <si>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</si>
  <si>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</si>
  <si>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</si>
  <si>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</si>
  <si>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</si>
  <si>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</si>
  <si>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</si>
  <si>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</si>
  <si>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</si>
  <si>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</si>
  <si>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</si>
  <si>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</si>
  <si>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</si>
  <si>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</si>
  <si>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</si>
  <si>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</si>
  <si>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</si>
  <si>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</si>
  <si>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</si>
  <si>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</si>
  <si>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</si>
  <si>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</si>
  <si>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</si>
  <si>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</si>
  <si>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</si>
  <si>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</si>
  <si>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</si>
  <si>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</si>
  <si>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</si>
  <si>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</si>
  <si>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</si>
  <si>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</si>
  <si>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</si>
  <si>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</si>
  <si>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</si>
  <si>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</si>
  <si>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</si>
  <si>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</si>
  <si>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</si>
  <si>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</si>
  <si>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</si>
  <si>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</si>
  <si>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</si>
  <si>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</si>
  <si>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</si>
  <si>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</si>
  <si>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</si>
  <si>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</si>
  <si>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</si>
  <si>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</si>
  <si>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</si>
  <si>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</si>
  <si>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</si>
  <si>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</si>
  <si>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</si>
  <si>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</si>
  <si>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</si>
  <si>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</si>
  <si>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</si>
  <si>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</si>
  <si>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</si>
  <si>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</si>
  <si>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</si>
  <si>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</si>
  <si>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</si>
  <si>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</si>
  <si>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</si>
  <si>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</si>
  <si>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</si>
  <si>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</si>
  <si>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</si>
  <si>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</si>
  <si>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</si>
  <si>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</si>
  <si>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</si>
  <si>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</si>
  <si>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</si>
  <si>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</si>
  <si>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</si>
  <si>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</si>
  <si>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</si>
  <si>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</si>
  <si>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</si>
  <si>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</si>
  <si>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</si>
  <si>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</si>
  <si>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</si>
  <si>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</si>
  <si>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</si>
  <si>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</si>
  <si>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</si>
  <si>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</si>
  <si>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</si>
  <si>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</si>
  <si>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</si>
  <si>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</si>
  <si>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</si>
  <si>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</si>
  <si>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</si>
  <si>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</si>
  <si>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</si>
  <si>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</si>
  <si>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</si>
  <si>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</si>
  <si>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</si>
  <si>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</si>
  <si>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</si>
  <si>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</si>
  <si>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</si>
  <si>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</si>
  <si>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</si>
  <si>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</si>
  <si>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</si>
  <si>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</si>
  <si>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</si>
  <si>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</si>
  <si>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</si>
  <si>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</si>
  <si>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</si>
  <si>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</si>
  <si>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</si>
  <si>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</si>
  <si>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</si>
  <si>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</si>
  <si>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</si>
  <si>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</si>
  <si>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</si>
  <si>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</si>
  <si>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</si>
  <si>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</si>
  <si>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</si>
  <si>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</si>
  <si>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</si>
  <si>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</si>
  <si>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</si>
  <si>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</si>
  <si>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</si>
  <si>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</si>
  <si>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</si>
  <si>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</si>
  <si>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</si>
  <si>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</si>
  <si>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</si>
  <si>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</si>
  <si>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</si>
  <si>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</si>
  <si>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</si>
  <si>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</si>
  <si>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</si>
  <si>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</si>
  <si>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</si>
  <si>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</si>
  <si>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</si>
  <si>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</si>
  <si>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</si>
  <si>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</si>
  <si>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</si>
  <si>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</si>
  <si>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</si>
  <si>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</si>
  <si>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</si>
  <si>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</si>
  <si>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</si>
  <si>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</si>
  <si>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</si>
  <si>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</si>
  <si>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</si>
  <si>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</si>
  <si>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</si>
  <si>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</si>
  <si>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</si>
  <si>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</si>
  <si>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</si>
  <si>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</si>
  <si>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</si>
  <si>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</si>
  <si>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</si>
  <si>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</si>
  <si>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</si>
  <si>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</si>
  <si>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</si>
  <si>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</si>
  <si>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</si>
  <si>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</si>
  <si>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</si>
  <si>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</si>
  <si>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</si>
  <si>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</si>
  <si>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</si>
  <si>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</si>
  <si>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</si>
  <si>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</si>
  <si>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</si>
  <si>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</si>
  <si>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</si>
  <si>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</si>
  <si>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</si>
  <si>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</si>
  <si>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</si>
  <si>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</si>
  <si>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</si>
  <si>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</si>
  <si>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</si>
  <si>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</si>
  <si>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</si>
  <si>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</si>
  <si>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</si>
  <si>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</si>
  <si>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</si>
  <si>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</si>
  <si>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</si>
  <si>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</si>
  <si>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</si>
  <si>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</si>
  <si>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</si>
  <si>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</si>
  <si>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</si>
  <si>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</si>
  <si>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</si>
  <si>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</si>
  <si>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</si>
  <si>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</si>
  <si>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</si>
  <si>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</si>
  <si>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</si>
  <si>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</si>
  <si>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</si>
  <si>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</si>
  <si>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</si>
  <si>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</si>
  <si>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</si>
  <si>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</si>
  <si>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</si>
  <si>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</si>
  <si>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</si>
  <si>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</si>
  <si>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</si>
  <si>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</si>
  <si>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</si>
  <si>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</si>
  <si>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</si>
  <si>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</si>
  <si>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</si>
  <si>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</si>
  <si>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</si>
  <si>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</si>
  <si>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</si>
  <si>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</si>
  <si>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</si>
  <si>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</si>
  <si>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</si>
  <si>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</si>
  <si>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</si>
  <si>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</si>
  <si>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</si>
  <si>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</si>
  <si>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</si>
  <si>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</si>
  <si>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</si>
  <si>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</si>
  <si>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</si>
  <si>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</si>
  <si>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</si>
  <si>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</si>
  <si>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</si>
  <si>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</si>
  <si>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</si>
  <si>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</si>
  <si>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</si>
  <si>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</si>
  <si>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</si>
  <si>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</si>
  <si>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</si>
  <si>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</si>
  <si>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</si>
  <si>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</si>
  <si>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</si>
  <si>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</si>
  <si>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</si>
  <si>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</si>
  <si>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</si>
  <si>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</si>
  <si>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</si>
  <si>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</si>
  <si>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</si>
  <si>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</si>
  <si>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</si>
  <si>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</si>
  <si>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</si>
  <si>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</si>
  <si>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</si>
  <si>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</si>
  <si>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</si>
  <si>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</si>
  <si>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</si>
  <si>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</si>
  <si>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</si>
  <si>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</si>
  <si>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</si>
  <si>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</si>
  <si>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</si>
  <si>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</si>
  <si>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</si>
  <si>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</si>
  <si>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</si>
  <si>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</si>
  <si>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</si>
  <si>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</si>
  <si>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</si>
  <si>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</si>
  <si>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</si>
  <si>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</si>
  <si>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</si>
  <si>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</si>
  <si>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</si>
  <si>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</si>
  <si>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</si>
  <si>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</si>
  <si>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</si>
  <si>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</si>
  <si>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</si>
  <si>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</si>
  <si>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</si>
  <si>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</si>
  <si>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</si>
  <si>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</si>
  <si>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</si>
  <si>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</si>
  <si>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</si>
  <si>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</si>
  <si>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</si>
  <si>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</si>
  <si>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</si>
  <si>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</si>
  <si>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</si>
  <si>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</si>
  <si>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</si>
  <si>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</si>
  <si>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</si>
  <si>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</si>
  <si>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</si>
  <si>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</si>
  <si>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</si>
  <si>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</si>
  <si>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</si>
  <si>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</si>
  <si>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</si>
  <si>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</si>
  <si>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</si>
  <si>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</si>
  <si>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</si>
  <si>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</si>
  <si>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</si>
  <si>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</si>
  <si>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</si>
  <si>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</si>
  <si>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</si>
  <si>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</si>
  <si>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</si>
  <si>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</si>
  <si>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</si>
  <si>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</si>
  <si>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</si>
  <si>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</si>
  <si>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</si>
  <si>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</si>
  <si>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</si>
  <si>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</si>
  <si>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</si>
  <si>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</si>
  <si>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</si>
  <si>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</si>
  <si>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</si>
  <si>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</si>
  <si>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</si>
  <si>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</si>
  <si>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</si>
  <si>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</si>
  <si>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</si>
  <si>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</si>
  <si>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</si>
  <si>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</si>
  <si>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</si>
  <si>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</si>
  <si>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</si>
  <si>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</si>
  <si>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</si>
  <si>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</si>
  <si>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</si>
  <si>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</si>
  <si>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</si>
  <si>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</si>
  <si>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</si>
  <si>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</si>
  <si>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</si>
  <si>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</si>
  <si>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</si>
  <si>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</si>
  <si>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</si>
  <si>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</si>
  <si>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</si>
  <si>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</si>
  <si>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</si>
  <si>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</si>
  <si>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</si>
  <si>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</si>
  <si>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</si>
  <si>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</si>
  <si>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</si>
  <si>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</si>
  <si>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</si>
  <si>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</si>
  <si>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</si>
  <si>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</si>
  <si>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</si>
  <si>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</si>
  <si>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</si>
  <si>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</si>
  <si>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</si>
  <si>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</si>
  <si>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</si>
  <si>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</si>
  <si>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</si>
  <si>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</si>
  <si>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</si>
  <si>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</si>
  <si>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</si>
  <si>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</si>
  <si>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</si>
  <si>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</si>
  <si>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</si>
  <si>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</si>
  <si>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</si>
  <si>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</si>
  <si>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</si>
  <si>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</si>
  <si>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</si>
  <si>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</si>
  <si>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</si>
  <si>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</si>
  <si>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</si>
  <si>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</si>
  <si>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</si>
  <si>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</si>
  <si>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</si>
  <si>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</si>
  <si>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</si>
  <si>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</si>
  <si>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</si>
  <si>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</si>
  <si>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</si>
  <si>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</si>
  <si>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</si>
  <si>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</si>
  <si>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</si>
  <si>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</si>
  <si>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</si>
  <si>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</si>
  <si>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</si>
  <si>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</si>
  <si>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</si>
  <si>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</si>
  <si>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</si>
  <si>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</si>
  <si>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</si>
  <si>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</si>
  <si>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</si>
  <si>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</si>
  <si>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</si>
  <si>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</si>
  <si>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</si>
  <si>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</si>
  <si>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</si>
  <si>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</si>
  <si>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</si>
  <si>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</si>
  <si>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</si>
  <si>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</si>
  <si>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</si>
  <si>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</si>
  <si>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</si>
  <si>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</si>
  <si>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</si>
  <si>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</si>
  <si>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</si>
  <si>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</si>
  <si>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</si>
  <si>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</si>
  <si>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</si>
  <si>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</si>
  <si>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</si>
  <si>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</si>
  <si>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</si>
  <si>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</si>
  <si>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</si>
  <si>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</si>
  <si>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</si>
  <si>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</si>
  <si>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</si>
  <si>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</si>
  <si>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</si>
  <si>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</si>
  <si>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</si>
  <si>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</si>
  <si>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</si>
  <si>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</si>
  <si>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</si>
  <si>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</si>
  <si>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</si>
  <si>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</si>
  <si>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</si>
  <si>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</si>
  <si>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</si>
  <si>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</si>
  <si>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</si>
  <si>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</si>
  <si>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</si>
  <si>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</si>
  <si>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</si>
  <si>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</si>
  <si>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</si>
  <si>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</si>
  <si>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</si>
  <si>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</si>
  <si>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</si>
  <si>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</si>
  <si>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</si>
  <si>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</si>
  <si>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</si>
  <si>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</si>
  <si>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</si>
  <si>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</si>
  <si>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</si>
  <si>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</si>
  <si>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</si>
  <si>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</si>
  <si>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</si>
  <si>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</si>
  <si>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</si>
  <si>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</si>
  <si>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</si>
  <si>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</si>
  <si>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</si>
  <si>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</si>
  <si>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</si>
  <si>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</si>
  <si>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</si>
  <si>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</si>
  <si>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</si>
  <si>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</si>
  <si>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</si>
  <si>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</si>
  <si>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</si>
  <si>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</si>
  <si>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</si>
  <si>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</si>
  <si>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</si>
  <si>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</si>
  <si>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</si>
  <si>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</si>
  <si>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</si>
  <si>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</si>
  <si>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</si>
  <si>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</si>
  <si>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</si>
  <si>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</si>
  <si>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</si>
  <si>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</si>
  <si>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</si>
  <si>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</si>
  <si>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</si>
  <si>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</si>
  <si>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</si>
  <si>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</si>
  <si>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</si>
  <si>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</si>
  <si>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</si>
  <si>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</si>
  <si>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</si>
  <si>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</si>
  <si>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</si>
  <si>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</si>
  <si>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</si>
  <si>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</si>
  <si>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</si>
  <si>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</si>
  <si>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</si>
  <si>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</si>
  <si>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</si>
  <si>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</si>
  <si>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</si>
  <si>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</si>
  <si>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</si>
  <si>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</si>
  <si>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</si>
  <si>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</si>
  <si>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</si>
  <si>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</si>
  <si>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</si>
  <si>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</si>
  <si>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</si>
  <si>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</si>
  <si>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</si>
  <si>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</si>
  <si>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</si>
  <si>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</si>
  <si>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</si>
  <si>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</si>
  <si>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</si>
  <si>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</si>
  <si>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</si>
  <si>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</si>
  <si>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</si>
  <si>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</si>
  <si>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</si>
  <si>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</si>
  <si>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</si>
  <si>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</si>
  <si>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</si>
  <si>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</si>
  <si>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</si>
  <si>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</si>
  <si>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</si>
  <si>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</si>
  <si>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</si>
  <si>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</si>
  <si>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</si>
  <si>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</si>
  <si>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</si>
  <si>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</si>
  <si>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</si>
  <si>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</si>
  <si>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</si>
  <si>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</si>
  <si>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</si>
  <si>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</si>
  <si>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</si>
  <si>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</si>
  <si>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</si>
  <si>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</si>
  <si>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</si>
  <si>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</si>
  <si>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</si>
  <si>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</si>
  <si>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</si>
  <si>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</si>
  <si>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</si>
  <si>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</si>
  <si>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</si>
  <si>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</si>
  <si>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</si>
  <si>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</si>
  <si>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</si>
  <si>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</si>
  <si>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</si>
  <si>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</si>
  <si>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</si>
  <si>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</si>
  <si>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</si>
  <si>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</si>
  <si>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</si>
  <si>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</si>
  <si>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</si>
  <si>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</si>
  <si>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</si>
  <si>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</si>
  <si>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</si>
  <si>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</si>
  <si>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</si>
  <si>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</si>
  <si>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</si>
  <si>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</si>
  <si>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</si>
  <si>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</si>
  <si>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</si>
  <si>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</si>
  <si>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</si>
  <si>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</si>
  <si>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</si>
  <si>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</si>
  <si>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</si>
  <si>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</si>
  <si>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</si>
  <si>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</si>
  <si>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</si>
  <si>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</si>
  <si>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</si>
  <si>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</si>
  <si>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</si>
  <si>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</si>
  <si>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</si>
  <si>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</si>
  <si>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</si>
  <si>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</si>
  <si>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</si>
  <si>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</si>
  <si>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</si>
  <si>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</si>
  <si>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</si>
  <si>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</si>
  <si>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</si>
  <si>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</si>
  <si>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</si>
  <si>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</si>
  <si>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</si>
  <si>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</si>
  <si>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</si>
  <si>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</si>
  <si>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</si>
  <si>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</si>
  <si>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</si>
  <si>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</si>
  <si>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</si>
  <si>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</si>
  <si>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</si>
  <si>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</si>
  <si>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</si>
  <si>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</si>
  <si>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</si>
  <si>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</si>
  <si>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</si>
  <si>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</si>
  <si>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</si>
  <si>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</si>
  <si>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</si>
  <si>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</si>
  <si>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</si>
  <si>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</si>
  <si>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</si>
  <si>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</si>
  <si>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</si>
  <si>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</si>
  <si>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</si>
  <si>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</si>
  <si>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</si>
  <si>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</si>
  <si>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</si>
  <si>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</si>
  <si>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</si>
  <si>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</si>
  <si>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</si>
  <si>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</si>
  <si>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</si>
  <si>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</si>
  <si>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</si>
  <si>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</si>
  <si>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</si>
  <si>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</si>
  <si>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</si>
  <si>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</si>
  <si>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</si>
  <si>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</si>
  <si>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</si>
  <si>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</si>
  <si>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</si>
  <si>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</si>
  <si>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</si>
  <si>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</si>
  <si>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</si>
  <si>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</si>
  <si>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</si>
  <si>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</si>
  <si>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</si>
  <si>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</si>
  <si>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</si>
  <si>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</si>
  <si>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</si>
  <si>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</si>
  <si>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</si>
  <si>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</si>
  <si>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</si>
  <si>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</si>
  <si>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</si>
  <si>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</si>
  <si>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</si>
  <si>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</si>
  <si>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</si>
  <si>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</si>
  <si>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</si>
  <si>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</si>
  <si>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</si>
  <si>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</si>
  <si>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</si>
  <si>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</si>
  <si>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</si>
  <si>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</si>
  <si>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</si>
  <si>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</si>
  <si>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</si>
  <si>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</si>
  <si>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</si>
  <si>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</si>
  <si>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</si>
  <si>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</si>
  <si>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</si>
  <si>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</si>
  <si>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</si>
  <si>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</si>
  <si>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</si>
  <si>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</si>
  <si>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</si>
  <si>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</si>
  <si>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</si>
  <si>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</si>
  <si>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</si>
  <si>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</si>
  <si>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</si>
  <si>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</si>
  <si>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</si>
  <si>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</si>
  <si>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</si>
  <si>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</si>
  <si>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</si>
  <si>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</si>
  <si>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</si>
  <si>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</si>
  <si>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</si>
  <si>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</si>
  <si>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</si>
  <si>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</si>
  <si>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</si>
  <si>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</si>
  <si>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</si>
  <si>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</si>
  <si>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</si>
  <si>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</si>
  <si>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</si>
  <si>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</si>
  <si>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</si>
  <si>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</si>
  <si>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</si>
  <si>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</si>
  <si>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</si>
  <si>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</si>
  <si>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</si>
  <si>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</si>
  <si>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</si>
  <si>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</si>
  <si>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</si>
  <si>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</si>
  <si>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</si>
  <si>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</si>
  <si>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</si>
  <si>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</si>
  <si>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</si>
  <si>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</si>
  <si>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</si>
  <si>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</si>
  <si>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</si>
  <si>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</si>
  <si>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</si>
  <si>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</si>
  <si>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</si>
  <si>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</si>
  <si>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</si>
  <si>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</si>
  <si>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</si>
  <si>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</si>
  <si>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</si>
  <si>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</si>
  <si>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</si>
  <si>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</si>
  <si>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</si>
  <si>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</si>
  <si>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</si>
  <si>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</si>
  <si>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</si>
  <si>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</si>
  <si>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</si>
  <si>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</si>
  <si>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</si>
  <si>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</si>
  <si>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</si>
  <si>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</si>
  <si>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</si>
  <si>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</si>
  <si>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</si>
  <si>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</si>
  <si>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</si>
  <si>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</si>
  <si>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</si>
  <si>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</si>
  <si>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</si>
  <si>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</si>
  <si>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</si>
  <si>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</si>
  <si>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</si>
  <si>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</si>
  <si>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</si>
  <si>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</si>
  <si>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</si>
  <si>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</si>
  <si>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</si>
  <si>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</si>
  <si>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</si>
  <si>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</si>
  <si>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</si>
  <si>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</si>
  <si>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</si>
  <si>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</si>
  <si>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</si>
  <si>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</si>
  <si>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</si>
  <si>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</si>
  <si>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</si>
  <si>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</si>
  <si>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</si>
  <si>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</si>
  <si>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</si>
  <si>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</si>
  <si>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</si>
  <si>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</si>
  <si>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</si>
  <si>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</si>
  <si>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</si>
  <si>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</si>
  <si>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</si>
  <si>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</si>
  <si>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</si>
  <si>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</si>
  <si>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</si>
  <si>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</si>
  <si>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</si>
  <si>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</si>
  <si>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</si>
  <si>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</si>
  <si>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</si>
  <si>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</si>
  <si>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</si>
  <si>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</si>
  <si>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</si>
  <si>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</si>
  <si>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</si>
  <si>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</si>
  <si>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</si>
  <si>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</si>
  <si>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</si>
  <si>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</si>
  <si>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</si>
  <si>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</si>
  <si>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</si>
  <si>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</si>
  <si>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</si>
  <si>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</si>
  <si>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</si>
  <si>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</si>
  <si>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</si>
  <si>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</si>
  <si>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</si>
  <si>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</si>
  <si>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</si>
  <si>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</si>
  <si>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</si>
  <si>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</si>
  <si>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</si>
  <si>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</si>
  <si>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</si>
  <si>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</si>
  <si>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</si>
  <si>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</si>
  <si>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</si>
  <si>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</si>
  <si>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</si>
  <si>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</si>
  <si>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</si>
  <si>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</si>
  <si>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</si>
  <si>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</si>
  <si>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</si>
  <si>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</si>
  <si>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</si>
  <si>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</si>
  <si>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</si>
  <si>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</si>
  <si>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</si>
  <si>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</si>
  <si>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</si>
  <si>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</si>
  <si>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</si>
  <si>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</si>
  <si>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</si>
  <si>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</si>
  <si>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</si>
  <si>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</si>
  <si>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</si>
  <si>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</si>
  <si>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</si>
  <si>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</si>
  <si>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</si>
  <si>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</si>
  <si>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</si>
  <si>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</si>
  <si>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</si>
  <si>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</si>
  <si>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</si>
  <si>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</si>
  <si>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</si>
  <si>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</si>
  <si>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</si>
  <si>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</si>
  <si>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</si>
  <si>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</si>
  <si>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</si>
  <si>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</si>
  <si>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</si>
  <si>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</si>
  <si>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</si>
  <si>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</si>
  <si>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</si>
  <si>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</si>
  <si>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</si>
  <si>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</si>
  <si>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</si>
  <si>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</si>
  <si>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</si>
  <si>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</si>
  <si>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</si>
  <si>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</si>
  <si>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</si>
  <si>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</si>
  <si>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</si>
  <si>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</si>
  <si>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</si>
  <si>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</si>
  <si>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</si>
  <si>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</si>
  <si>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</si>
  <si>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</si>
  <si>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</si>
  <si>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</si>
  <si>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</si>
  <si>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</si>
  <si>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</si>
  <si>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</si>
  <si>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</si>
  <si>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</si>
  <si>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</si>
  <si>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</si>
  <si>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</si>
  <si>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</si>
  <si>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</si>
  <si>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</si>
  <si>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</si>
  <si>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</si>
  <si>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</si>
  <si>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</si>
  <si>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</si>
  <si>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</si>
  <si>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</si>
  <si>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</si>
  <si>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</si>
  <si>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</si>
  <si>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</si>
  <si>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</si>
  <si>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</si>
  <si>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</si>
  <si>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</si>
  <si>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</si>
  <si>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</si>
  <si>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</si>
  <si>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</si>
  <si>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</si>
  <si>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</si>
  <si>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</si>
  <si>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</si>
  <si>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</si>
  <si>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</si>
  <si>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</si>
  <si>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</si>
  <si>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</si>
  <si>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</si>
  <si>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</si>
  <si>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</si>
  <si>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</si>
  <si>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</si>
  <si>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</si>
  <si>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</si>
  <si>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</si>
  <si>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</si>
  <si>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</si>
  <si>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</si>
  <si>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</si>
  <si>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</si>
  <si>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</si>
  <si>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</si>
  <si>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</si>
  <si>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</si>
  <si>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</si>
  <si>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</si>
  <si>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</si>
  <si>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</si>
  <si>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</si>
  <si>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</si>
  <si>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</si>
  <si>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</si>
  <si>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</si>
  <si>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</si>
  <si>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</si>
  <si>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</si>
  <si>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</si>
  <si>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</si>
  <si>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</si>
  <si>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</si>
  <si>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</si>
  <si>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</si>
  <si>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</si>
  <si>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</si>
  <si>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</si>
  <si>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</si>
  <si>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</si>
  <si>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</si>
  <si>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</si>
  <si>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</si>
  <si>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</si>
  <si>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</si>
  <si>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</si>
  <si>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</si>
  <si>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</si>
  <si>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</si>
  <si>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</si>
  <si>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</si>
  <si>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</si>
  <si>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</si>
  <si>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</si>
  <si>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</si>
  <si>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</si>
  <si>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</si>
  <si>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</si>
  <si>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</si>
  <si>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</si>
  <si>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</si>
  <si>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</si>
  <si>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</si>
  <si>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</si>
  <si>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</si>
  <si>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</si>
  <si>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</si>
  <si>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</si>
  <si>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</si>
  <si>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</si>
  <si>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</si>
  <si>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</si>
  <si>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</si>
  <si>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</si>
  <si>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</si>
  <si>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</si>
  <si>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</si>
  <si>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</si>
  <si>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</si>
  <si>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</si>
  <si>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</si>
  <si>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</si>
  <si>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</si>
  <si>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</si>
  <si>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</si>
  <si>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</si>
  <si>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</si>
  <si>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</si>
  <si>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</si>
  <si>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</si>
  <si>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</si>
  <si>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</si>
  <si>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</si>
  <si>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</si>
  <si>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</si>
  <si>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</si>
  <si>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</si>
  <si>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</si>
  <si>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</si>
  <si>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</si>
  <si>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</si>
  <si>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</si>
  <si>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</si>
  <si>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</si>
  <si>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</si>
  <si>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</si>
  <si>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</si>
  <si>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</si>
  <si>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</si>
  <si>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</si>
  <si>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</si>
  <si>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</si>
  <si>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</si>
  <si>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</si>
  <si>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</si>
  <si>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</si>
  <si>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</si>
  <si>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</si>
  <si>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</si>
  <si>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</si>
  <si>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</si>
  <si>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</si>
  <si>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</si>
  <si>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</si>
  <si>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</si>
  <si>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</si>
  <si>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</si>
  <si>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</si>
  <si>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</si>
  <si>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</si>
  <si>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</si>
  <si>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</si>
  <si>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</si>
  <si>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</si>
  <si>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</si>
  <si>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</si>
  <si>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</si>
  <si>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</si>
  <si>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</si>
  <si>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</si>
  <si>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</si>
  <si>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</si>
  <si>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</si>
  <si>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</si>
  <si>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</si>
  <si>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</si>
  <si>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</si>
  <si>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</si>
  <si>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</si>
  <si>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</si>
  <si>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</si>
  <si>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</si>
  <si>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</si>
  <si>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</si>
  <si>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</si>
  <si>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</si>
  <si>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</si>
  <si>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</si>
  <si>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</si>
  <si>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</si>
  <si>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</si>
  <si>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</si>
  <si>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</si>
  <si>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</si>
  <si>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</si>
  <si>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</si>
  <si>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</si>
  <si>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</si>
  <si>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</si>
  <si>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</si>
  <si>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</si>
  <si>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</si>
  <si>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</si>
  <si>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</si>
  <si>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</si>
  <si>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</si>
  <si>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</si>
  <si>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</si>
  <si>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</si>
  <si>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</si>
  <si>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</si>
  <si>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</si>
  <si>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</si>
  <si>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</si>
  <si>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</si>
  <si>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</si>
  <si>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</si>
  <si>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</si>
  <si>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</si>
  <si>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</si>
  <si>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</si>
  <si>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</si>
  <si>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</si>
  <si>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</si>
  <si>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</si>
  <si>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</si>
  <si>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</si>
  <si>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</si>
  <si>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</si>
  <si>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</si>
  <si>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</si>
  <si>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</si>
  <si>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</si>
  <si>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</si>
  <si>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</si>
  <si>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</si>
  <si>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</si>
  <si>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</si>
  <si>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</si>
  <si>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</si>
  <si>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</si>
  <si>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</si>
  <si>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</si>
  <si>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</si>
  <si>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</si>
  <si>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</si>
  <si>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</si>
  <si>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</si>
  <si>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</si>
  <si>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</si>
  <si>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</si>
  <si>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</si>
  <si>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</si>
  <si>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</si>
  <si>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</si>
  <si>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</si>
  <si>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</si>
  <si>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</si>
  <si>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</si>
  <si>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</si>
  <si>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</si>
  <si>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</si>
  <si>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</si>
  <si>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</si>
  <si>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</si>
  <si>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</si>
  <si>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</si>
  <si>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</si>
  <si>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</si>
  <si>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</si>
  <si>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</si>
  <si>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</si>
  <si>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</si>
  <si>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</si>
  <si>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</si>
  <si>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</si>
  <si>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</si>
  <si>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</si>
  <si>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</si>
  <si>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</si>
  <si>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</si>
  <si>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</si>
  <si>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</si>
  <si>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</si>
  <si>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</si>
  <si>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</si>
  <si>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</si>
  <si>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</si>
  <si>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</si>
  <si>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</si>
  <si>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</si>
  <si>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</si>
  <si>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</si>
  <si>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</si>
  <si>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</si>
  <si>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</si>
  <si>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</si>
  <si>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</si>
  <si>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</si>
  <si>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</si>
  <si>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</si>
  <si>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</si>
  <si>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</si>
  <si>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</si>
  <si>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</si>
  <si>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</si>
  <si>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</si>
  <si>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</si>
  <si>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</si>
  <si>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</si>
  <si>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</si>
  <si>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</si>
  <si>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</si>
  <si>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</si>
  <si>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</si>
  <si>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</si>
  <si>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</si>
  <si>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</si>
  <si>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</si>
  <si>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</si>
  <si>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</si>
  <si>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</si>
  <si>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</si>
  <si>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</si>
  <si>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</si>
  <si>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</si>
  <si>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</si>
  <si>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</si>
  <si>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</si>
  <si>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</si>
  <si>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</si>
  <si>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</si>
  <si>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</si>
  <si>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</si>
  <si>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</si>
  <si>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</si>
  <si>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</si>
  <si>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</si>
  <si>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</si>
  <si>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</si>
  <si>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</si>
  <si>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</si>
  <si>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</si>
  <si>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</si>
  <si>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</si>
  <si>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</si>
  <si>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</si>
  <si>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</si>
  <si>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</si>
  <si>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</si>
  <si>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</si>
  <si>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</si>
  <si>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</si>
  <si>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</si>
  <si>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</si>
  <si>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</si>
  <si>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</si>
  <si>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</si>
  <si>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</si>
  <si>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</si>
  <si>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</si>
  <si>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</si>
  <si>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</si>
  <si>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</si>
  <si>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</si>
  <si>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</si>
  <si>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</si>
  <si>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</si>
  <si>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</si>
  <si>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</si>
  <si>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</si>
  <si>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</si>
  <si>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</si>
  <si>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</si>
  <si>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</si>
  <si>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</si>
  <si>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</si>
  <si>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</si>
  <si>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</si>
  <si>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</si>
  <si>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</si>
  <si>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</si>
  <si>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</si>
  <si>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</si>
  <si>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</si>
  <si>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</si>
  <si>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</si>
  <si>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</si>
  <si>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</si>
  <si>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</si>
  <si>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</si>
  <si>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</si>
  <si>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</si>
  <si>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</si>
  <si>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</si>
  <si>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</si>
  <si>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</si>
  <si>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</si>
  <si>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</si>
  <si>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</si>
  <si>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</si>
  <si>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</si>
  <si>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</si>
  <si>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</si>
  <si>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</si>
  <si>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</si>
  <si>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</si>
  <si>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</si>
  <si>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</si>
  <si>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</si>
  <si>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</si>
  <si>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</si>
  <si>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</si>
  <si>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</si>
  <si>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</si>
  <si>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</si>
  <si>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</si>
  <si>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</si>
  <si>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</si>
  <si>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</si>
  <si>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</si>
  <si>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</si>
  <si>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</si>
  <si>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</si>
  <si>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</si>
  <si>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</si>
  <si>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</si>
  <si>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</si>
  <si>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</si>
  <si>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</si>
  <si>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</si>
  <si>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</si>
  <si>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</si>
  <si>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</si>
  <si>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</si>
  <si>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</si>
  <si>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</si>
  <si>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</si>
  <si>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</si>
  <si>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</si>
  <si>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</si>
  <si>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</si>
  <si>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</si>
  <si>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</si>
  <si>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</si>
  <si>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</si>
  <si>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</si>
  <si>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</si>
  <si>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</si>
  <si>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</si>
  <si>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</si>
  <si>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</si>
  <si>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</si>
  <si>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</si>
  <si>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</si>
  <si>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</si>
  <si>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</si>
  <si>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</si>
  <si>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</si>
  <si>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</si>
  <si>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</si>
  <si>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</si>
  <si>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</si>
  <si>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</si>
  <si>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</si>
  <si>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</si>
  <si>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</si>
  <si>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</si>
  <si>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</si>
  <si>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</si>
  <si>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</si>
  <si>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</si>
  <si>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</si>
  <si>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</si>
  <si>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</si>
  <si>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</si>
  <si>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</si>
  <si>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</si>
  <si>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</si>
  <si>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</si>
  <si>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</si>
  <si>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</si>
  <si>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</si>
  <si>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</si>
  <si>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</si>
  <si>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</si>
  <si>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</si>
  <si>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</si>
  <si>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</si>
  <si>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</si>
  <si>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</si>
  <si>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</si>
  <si>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</si>
  <si>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</si>
  <si>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</si>
  <si>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</si>
  <si>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</si>
  <si>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</si>
  <si>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</si>
  <si>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</si>
  <si>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</si>
  <si>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</si>
  <si>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</si>
  <si>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</si>
  <si>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</si>
  <si>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</si>
  <si>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</si>
  <si>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</si>
  <si>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</si>
  <si>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</si>
  <si>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</si>
  <si>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</si>
  <si>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</si>
  <si>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</si>
  <si>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</si>
  <si>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</si>
  <si>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</si>
  <si>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</si>
  <si>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</si>
  <si>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</si>
  <si>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</si>
  <si>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</si>
  <si>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</si>
  <si>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</si>
  <si>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</si>
  <si>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</si>
  <si>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</si>
  <si>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</si>
  <si>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</si>
  <si>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</si>
  <si>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</si>
  <si>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</si>
  <si>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</si>
  <si>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</si>
  <si>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</si>
  <si>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</si>
  <si>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</si>
  <si>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</si>
  <si>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</si>
  <si>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</si>
  <si>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</si>
  <si>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</si>
  <si>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</si>
  <si>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</si>
  <si>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</si>
  <si>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</si>
  <si>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</si>
  <si>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</si>
  <si>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</si>
  <si>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</si>
  <si>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</si>
  <si>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</si>
  <si>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</si>
  <si>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</si>
  <si>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</si>
  <si>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</si>
  <si>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</si>
  <si>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</si>
  <si>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</si>
  <si>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</si>
  <si>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</si>
  <si>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</si>
  <si>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</si>
  <si>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</si>
  <si>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</si>
  <si>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</si>
  <si>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</si>
  <si>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</si>
  <si>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</si>
  <si>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</si>
  <si>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</si>
  <si>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</si>
  <si>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</si>
  <si>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</si>
  <si>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</si>
  <si>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</si>
  <si>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</si>
  <si>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</si>
  <si>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</si>
  <si>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</si>
  <si>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</si>
  <si>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</si>
  <si>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</si>
  <si>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</si>
  <si>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</si>
  <si>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</si>
  <si>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</si>
  <si>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</si>
  <si>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</si>
  <si>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</si>
  <si>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</si>
  <si>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</si>
  <si>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</si>
  <si>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</si>
  <si>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</si>
  <si>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</si>
  <si>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</si>
  <si>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</si>
  <si>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</si>
  <si>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</si>
  <si>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</si>
  <si>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</si>
  <si>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</si>
  <si>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</si>
  <si>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</si>
  <si>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</si>
  <si>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</si>
  <si>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</si>
  <si>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</si>
  <si>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</si>
  <si>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</si>
  <si>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</si>
  <si>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</si>
  <si>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</si>
  <si>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</si>
  <si>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</si>
  <si>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</si>
  <si>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</si>
  <si>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</si>
  <si>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</si>
  <si>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</si>
  <si>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</si>
  <si>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</si>
  <si>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</si>
  <si>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</si>
  <si>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</si>
  <si>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</si>
  <si>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</si>
  <si>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</si>
  <si>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</si>
  <si>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</si>
  <si>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</si>
  <si>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</si>
  <si>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</si>
  <si>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</si>
  <si>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</si>
  <si>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</si>
  <si>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</si>
  <si>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</si>
  <si>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</si>
  <si>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</si>
  <si>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</si>
  <si>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</si>
  <si>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</si>
  <si>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</si>
  <si>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</si>
  <si>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</si>
  <si>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</si>
  <si>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</si>
  <si>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</si>
  <si>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</si>
  <si>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</si>
  <si>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</si>
  <si>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</si>
  <si>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</si>
  <si>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</si>
  <si>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</si>
  <si>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</si>
  <si>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</si>
  <si>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</si>
  <si>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</si>
  <si>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</si>
  <si>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</si>
  <si>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</si>
  <si>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</si>
  <si>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</si>
  <si>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</si>
  <si>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</si>
  <si>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</si>
  <si>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</si>
  <si>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</si>
  <si>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</si>
  <si>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</si>
  <si>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</si>
  <si>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</si>
  <si>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</si>
  <si>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</si>
  <si>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</si>
  <si>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</si>
  <si>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</si>
  <si>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</si>
  <si>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</si>
  <si>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</si>
  <si>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</si>
  <si>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</si>
  <si>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</si>
  <si>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</si>
  <si>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</si>
  <si>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</si>
  <si>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</si>
  <si>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</si>
  <si>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</si>
  <si>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</si>
  <si>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</si>
  <si>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</si>
  <si>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</si>
  <si>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</si>
  <si>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</si>
  <si>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</si>
  <si>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</si>
  <si>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</si>
  <si>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</si>
  <si>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</si>
  <si>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</si>
  <si>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</si>
  <si>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</si>
  <si>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</si>
  <si>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</si>
  <si>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</si>
  <si>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</si>
  <si>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</si>
  <si>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</si>
  <si>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</si>
  <si>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</si>
  <si>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</si>
  <si>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</si>
  <si>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</si>
  <si>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</si>
  <si>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</si>
  <si>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</si>
  <si>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</si>
  <si>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</si>
  <si>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</si>
  <si>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</si>
  <si>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</si>
  <si>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</si>
  <si>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</si>
  <si>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</si>
  <si>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</si>
  <si>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</si>
  <si>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</si>
  <si>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</si>
  <si>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</si>
  <si>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</si>
  <si>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</si>
  <si>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</si>
  <si>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</si>
  <si>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</si>
  <si>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</si>
  <si>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</si>
  <si>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</si>
  <si>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</si>
  <si>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</si>
  <si>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</si>
  <si>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</si>
  <si>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</si>
  <si>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</si>
  <si>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</si>
  <si>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</si>
  <si>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</si>
  <si>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</si>
  <si>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</si>
  <si>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</si>
  <si>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</si>
  <si>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</si>
  <si>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</si>
  <si>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</si>
  <si>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</si>
  <si>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</si>
  <si>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</si>
  <si>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</si>
  <si>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</si>
  <si>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</si>
  <si>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</si>
  <si>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</si>
  <si>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</si>
  <si>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</si>
  <si>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</si>
  <si>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</si>
  <si>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</si>
  <si>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</si>
  <si>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</si>
  <si>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</si>
  <si>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</si>
  <si>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</si>
  <si>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</si>
  <si>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</si>
  <si>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</si>
  <si>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</si>
  <si>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</si>
  <si>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</si>
  <si>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</si>
  <si>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</si>
  <si>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</si>
  <si>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</si>
  <si>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</si>
  <si>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</si>
  <si>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</si>
  <si>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</si>
  <si>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</si>
  <si>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</si>
  <si>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</si>
  <si>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</si>
  <si>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</si>
  <si>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</si>
  <si>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</si>
  <si>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</si>
  <si>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</si>
  <si>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</si>
  <si>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</si>
  <si>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</si>
  <si>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</si>
  <si>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</si>
  <si>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</si>
  <si>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</si>
  <si>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</si>
  <si>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</si>
  <si>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</si>
  <si>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</si>
  <si>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</si>
  <si>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</si>
  <si>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</si>
  <si>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</si>
  <si>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</si>
  <si>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</si>
  <si>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</si>
  <si>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</si>
  <si>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</si>
  <si>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</si>
  <si>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</si>
  <si>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</si>
  <si>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</si>
  <si>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</si>
  <si>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</si>
  <si>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</si>
  <si>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</si>
  <si>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</si>
  <si>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</si>
  <si>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</si>
  <si>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</si>
  <si>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</si>
  <si>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</si>
  <si>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</si>
  <si>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</si>
  <si>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</si>
  <si>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</si>
  <si>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</si>
  <si>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</si>
  <si>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</si>
  <si>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</si>
  <si>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</si>
  <si>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</si>
  <si>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</si>
  <si>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</si>
  <si>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</si>
  <si>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</si>
  <si>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</si>
  <si>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</si>
  <si>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</si>
  <si>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</si>
  <si>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</si>
  <si>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</si>
  <si>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</si>
  <si>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</si>
  <si>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</si>
  <si>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</si>
  <si>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</si>
  <si>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</si>
  <si>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</si>
  <si>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</si>
  <si>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</si>
  <si>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</si>
  <si>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</si>
  <si>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</si>
  <si>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</si>
  <si>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</si>
  <si>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</si>
  <si>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</si>
  <si>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</si>
  <si>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</si>
  <si>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</si>
  <si>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</si>
  <si>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</si>
  <si>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</si>
  <si>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</si>
  <si>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</si>
  <si>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</si>
  <si>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</si>
  <si>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</si>
  <si>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</si>
  <si>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</si>
  <si>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</si>
  <si>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</si>
  <si>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</si>
  <si>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</si>
  <si>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</si>
  <si>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</si>
  <si>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</si>
  <si>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</si>
  <si>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</si>
  <si>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</si>
  <si>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</si>
  <si>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</si>
  <si>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</si>
  <si>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</si>
  <si>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</si>
  <si>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</si>
  <si>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</si>
  <si>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</si>
  <si>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</si>
  <si>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</si>
  <si>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</si>
  <si>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</si>
  <si>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</si>
  <si>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</si>
  <si>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</si>
  <si>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</si>
  <si>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</si>
  <si>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</si>
  <si>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</si>
  <si>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</si>
  <si>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</si>
  <si>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</si>
  <si>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</si>
  <si>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</si>
  <si>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</si>
  <si>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</si>
  <si>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</si>
  <si>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</si>
  <si>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</si>
  <si>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</si>
  <si>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</si>
  <si>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</si>
  <si>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</si>
  <si>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</si>
  <si>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</si>
  <si>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</si>
  <si>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</si>
  <si>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</si>
  <si>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</si>
  <si>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</si>
  <si>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</si>
  <si>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</si>
  <si>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</si>
  <si>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</si>
  <si>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</si>
  <si>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</si>
  <si>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</si>
  <si>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</si>
  <si>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</si>
  <si>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</si>
  <si>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</si>
  <si>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</si>
  <si>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</si>
  <si>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</si>
  <si>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</si>
  <si>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</si>
  <si>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</si>
  <si>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</si>
  <si>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</si>
  <si>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</si>
  <si>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</si>
  <si>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</si>
  <si>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</si>
  <si>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</si>
  <si>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</si>
  <si>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</si>
  <si>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</si>
  <si>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</si>
  <si>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</si>
  <si>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</si>
  <si>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</si>
  <si>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</si>
  <si>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</si>
  <si>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</si>
  <si>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</si>
  <si>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</si>
  <si>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</si>
  <si>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</si>
  <si>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</si>
  <si>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</si>
  <si>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</si>
  <si>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</si>
  <si>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</si>
  <si>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</si>
  <si>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</si>
  <si>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</si>
  <si>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</si>
  <si>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</si>
  <si>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</si>
  <si>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</si>
  <si>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</si>
  <si>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</si>
  <si>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</si>
  <si>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</si>
  <si>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</si>
  <si>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</si>
  <si>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</si>
  <si>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</si>
  <si>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</si>
  <si>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</si>
  <si>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</si>
  <si>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</si>
  <si>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</si>
  <si>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</si>
  <si>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</si>
  <si>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</si>
  <si>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</si>
  <si>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</si>
  <si>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</si>
  <si>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</si>
  <si>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</si>
  <si>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</si>
  <si>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</si>
  <si>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</si>
  <si>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</si>
  <si>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</si>
  <si>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</si>
  <si>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</si>
  <si>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</si>
  <si>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</si>
  <si>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</si>
  <si>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</si>
  <si>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</si>
  <si>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</si>
  <si>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</si>
  <si>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</si>
  <si>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</si>
  <si>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</si>
  <si>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</si>
  <si>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</si>
  <si>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</si>
  <si>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</si>
  <si>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</si>
  <si>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</si>
  <si>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</si>
  <si>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</si>
  <si>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</si>
  <si>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</si>
  <si>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</si>
  <si>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</si>
  <si>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</si>
  <si>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</si>
  <si>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</si>
  <si>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</si>
  <si>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</si>
  <si>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</si>
  <si>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</si>
  <si>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</si>
  <si>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</si>
  <si>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</si>
  <si>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</si>
  <si>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</si>
  <si>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</si>
  <si>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</si>
  <si>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</si>
  <si>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</si>
  <si>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</si>
  <si>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</si>
  <si>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</si>
  <si>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</si>
  <si>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</si>
  <si>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</si>
  <si>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</si>
  <si>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</si>
  <si>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</si>
  <si>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</si>
  <si>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</si>
  <si>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</si>
  <si>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</si>
  <si>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</si>
  <si>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</si>
  <si>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</si>
  <si>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</si>
  <si>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</si>
  <si>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</si>
  <si>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</si>
  <si>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</si>
  <si>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</si>
  <si>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</si>
  <si>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</si>
  <si>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</si>
  <si>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</si>
  <si>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</si>
  <si>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</si>
  <si>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</si>
  <si>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</si>
  <si>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</si>
  <si>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</si>
  <si>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</si>
  <si>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</si>
  <si>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</si>
  <si>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</si>
  <si>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</si>
  <si>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</si>
  <si>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</si>
  <si>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</si>
  <si>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</si>
  <si>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</si>
  <si>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</si>
  <si>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</si>
  <si>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</si>
  <si>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</si>
  <si>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</si>
  <si>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</si>
  <si>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</si>
  <si>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</si>
  <si>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</si>
  <si>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</si>
  <si>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</si>
  <si>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</si>
  <si>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</si>
  <si>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</si>
  <si>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</si>
  <si>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</si>
  <si>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</si>
  <si>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</si>
  <si>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</si>
  <si>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</si>
  <si>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</si>
  <si>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</si>
  <si>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</si>
  <si>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</si>
  <si>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</si>
  <si>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</si>
  <si>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</si>
  <si>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</si>
  <si>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</si>
  <si>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</si>
  <si>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</si>
  <si>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</si>
  <si>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</si>
  <si>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</si>
  <si>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</si>
  <si>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</si>
  <si>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</si>
  <si>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</si>
  <si>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</si>
  <si>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</si>
  <si>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</si>
  <si>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</si>
  <si>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</si>
  <si>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</si>
  <si>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</si>
  <si>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</si>
  <si>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</si>
  <si>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</si>
  <si>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</si>
  <si>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</si>
  <si>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</si>
  <si>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</si>
  <si>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</si>
  <si>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</si>
  <si>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</si>
  <si>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</si>
  <si>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</si>
  <si>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</si>
  <si>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</si>
  <si>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</si>
  <si>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</si>
  <si>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</si>
  <si>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</si>
  <si>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</si>
  <si>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</si>
  <si>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</si>
  <si>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</si>
  <si>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</si>
  <si>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</si>
  <si>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</si>
  <si>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</si>
  <si>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</si>
  <si>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</si>
  <si>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</si>
  <si>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</si>
  <si>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</si>
  <si>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</si>
  <si>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</si>
  <si>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</si>
  <si>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</si>
  <si>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</si>
  <si>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</si>
  <si>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</si>
  <si>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</si>
  <si>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</si>
  <si>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</si>
  <si>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</si>
  <si>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</si>
  <si>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</si>
  <si>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</si>
  <si>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</si>
  <si>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</si>
  <si>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</si>
  <si>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</si>
  <si>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</si>
  <si>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</si>
  <si>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</si>
  <si>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</si>
  <si>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</si>
  <si>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</si>
  <si>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</si>
  <si>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</si>
  <si>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</si>
  <si>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</si>
  <si>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</si>
  <si>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</si>
  <si>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</si>
  <si>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</si>
  <si>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</si>
  <si>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</si>
  <si>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</si>
  <si>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</si>
  <si>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</si>
  <si>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</si>
  <si>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</si>
  <si>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</si>
  <si>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</si>
  <si>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</si>
  <si>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</si>
  <si>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</si>
  <si>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</si>
  <si>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</si>
  <si>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</si>
  <si>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</si>
  <si>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</si>
  <si>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</si>
  <si>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</si>
  <si>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</si>
  <si>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</si>
  <si>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</si>
  <si>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</si>
  <si>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</si>
  <si>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</si>
  <si>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</si>
  <si>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</si>
  <si>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</si>
  <si>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</si>
  <si>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</si>
  <si>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</si>
  <si>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</si>
  <si>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</si>
  <si>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</si>
  <si>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</si>
  <si>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</si>
  <si>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</si>
  <si>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</si>
  <si>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</si>
  <si>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</si>
  <si>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</si>
  <si>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</si>
  <si>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</si>
  <si>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</si>
  <si>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</si>
  <si>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</si>
  <si>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</si>
  <si>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</si>
  <si>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</si>
  <si>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</si>
  <si>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</si>
  <si>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</si>
  <si>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</si>
  <si>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</si>
  <si>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</si>
  <si>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</si>
  <si>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</si>
  <si>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</si>
  <si>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</si>
  <si>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</si>
  <si>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</si>
  <si>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</si>
  <si>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</si>
  <si>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</si>
  <si>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</si>
  <si>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</si>
  <si>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</si>
  <si>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</si>
  <si>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</si>
  <si>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</si>
  <si>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</si>
  <si>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</si>
  <si>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</si>
  <si>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</si>
  <si>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</si>
  <si>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</si>
  <si>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</si>
  <si>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</si>
  <si>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</si>
  <si>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</si>
  <si>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</si>
  <si>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</si>
  <si>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</si>
  <si>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</si>
  <si>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</si>
  <si>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</si>
  <si>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</si>
  <si>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</si>
  <si>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</si>
  <si>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</si>
  <si>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</si>
  <si>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</si>
  <si>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</si>
  <si>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</si>
  <si>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</si>
  <si>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</si>
  <si>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</si>
  <si>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</si>
  <si>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</si>
  <si>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</si>
  <si>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</si>
  <si>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</si>
  <si>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</si>
  <si>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</si>
  <si>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</si>
  <si>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</si>
  <si>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</si>
  <si>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</si>
  <si>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</si>
  <si>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</si>
  <si>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</si>
  <si>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</si>
  <si>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</si>
  <si>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</si>
  <si>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</si>
  <si>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</si>
  <si>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</si>
  <si>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</si>
  <si>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</si>
  <si>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</si>
  <si>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</si>
  <si>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</si>
  <si>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</si>
  <si>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</si>
  <si>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</si>
  <si>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</si>
  <si>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</si>
  <si>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</si>
  <si>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</si>
  <si>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</si>
  <si>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</si>
  <si>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</si>
  <si>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</si>
  <si>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</si>
  <si>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</si>
  <si>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</si>
  <si>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</si>
  <si>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</si>
  <si>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</si>
  <si>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</si>
  <si>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</si>
  <si>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</si>
  <si>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</si>
  <si>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</si>
  <si>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</si>
  <si>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</si>
  <si>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</si>
  <si>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</si>
  <si>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</si>
  <si>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</si>
  <si>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</si>
  <si>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</si>
  <si>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</si>
  <si>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</si>
  <si>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</si>
  <si>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</si>
  <si>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</si>
  <si>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</si>
  <si>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</si>
  <si>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</si>
  <si>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</si>
  <si>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</si>
  <si>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</si>
  <si>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</si>
  <si>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</si>
  <si>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</si>
  <si>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</si>
  <si>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</si>
  <si>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</si>
  <si>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</si>
  <si>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</si>
  <si>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</si>
  <si>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</si>
  <si>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</si>
  <si>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</si>
  <si>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</si>
  <si>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</si>
  <si>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</si>
  <si>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</si>
  <si>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</si>
  <si>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</si>
  <si>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</si>
  <si>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</si>
  <si>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</si>
  <si>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</si>
  <si>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</si>
  <si>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</si>
  <si>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</si>
  <si>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</si>
  <si>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</si>
  <si>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</si>
  <si>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</si>
  <si>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</si>
  <si>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</si>
  <si>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</si>
  <si>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</si>
  <si>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</si>
  <si>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</si>
  <si>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</si>
  <si>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</si>
  <si>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</si>
  <si>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</si>
  <si>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</si>
  <si>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</si>
  <si>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</si>
  <si>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</si>
  <si>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</si>
  <si>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</si>
  <si>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</si>
  <si>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</si>
  <si>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</si>
  <si>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</si>
  <si>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</si>
  <si>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</si>
  <si>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</si>
  <si>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</si>
  <si>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</si>
  <si>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</si>
  <si>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</si>
  <si>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</si>
  <si>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</si>
  <si>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</si>
  <si>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</si>
  <si>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</si>
  <si>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</si>
  <si>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</si>
  <si>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</si>
  <si>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</si>
  <si>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</si>
  <si>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</si>
  <si>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</si>
  <si>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</si>
  <si>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</si>
  <si>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</si>
  <si>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</si>
  <si>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</si>
  <si>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</si>
  <si>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</si>
  <si>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</si>
  <si>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</si>
  <si>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</si>
  <si>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</si>
  <si>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</si>
  <si>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</si>
  <si>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</si>
  <si>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</si>
  <si>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</si>
  <si>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</si>
  <si>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</si>
  <si>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</si>
  <si>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</si>
  <si>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</si>
  <si>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</si>
  <si>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</si>
  <si>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</si>
  <si>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</si>
  <si>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</si>
  <si>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</si>
  <si>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</si>
  <si>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</si>
  <si>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</si>
  <si>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</si>
  <si>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</si>
  <si>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</si>
  <si>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</si>
  <si>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</si>
  <si>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</si>
  <si>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</si>
  <si>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</si>
  <si>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</si>
  <si>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</si>
  <si>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</si>
  <si>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</si>
  <si>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</si>
  <si>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</si>
  <si>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</si>
  <si>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</si>
  <si>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</si>
  <si>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</si>
  <si>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</si>
  <si>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</si>
  <si>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</si>
  <si>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</si>
  <si>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</si>
  <si>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</si>
  <si>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</si>
  <si>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</si>
  <si>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</si>
  <si>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</si>
  <si>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</si>
  <si>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</si>
  <si>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</si>
  <si>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</si>
  <si>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</si>
  <si>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</si>
  <si>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</si>
  <si>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</si>
  <si>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</si>
  <si>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</si>
  <si>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</si>
  <si>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</si>
  <si>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</si>
  <si>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</si>
  <si>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</si>
  <si>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</si>
  <si>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</si>
  <si>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</si>
  <si>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</si>
  <si>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</si>
  <si>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</si>
  <si>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</si>
  <si>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</si>
  <si>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</si>
  <si>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</si>
  <si>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</si>
  <si>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</si>
  <si>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</si>
  <si>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</si>
  <si>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</si>
  <si>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</si>
  <si>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</si>
  <si>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</si>
  <si>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</si>
  <si>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</si>
  <si>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</si>
  <si>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</si>
  <si>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</si>
  <si>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</si>
  <si>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</si>
  <si>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</si>
  <si>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</si>
  <si>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</si>
  <si>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</si>
  <si>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</si>
  <si>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</si>
  <si>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</si>
  <si>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</si>
  <si>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</si>
  <si>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</si>
  <si>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</si>
  <si>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</si>
  <si>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</si>
  <si>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</si>
  <si>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</si>
  <si>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</si>
  <si>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</si>
  <si>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</si>
  <si>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</si>
  <si>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</si>
  <si>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</si>
  <si>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</si>
  <si>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</si>
  <si>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</si>
  <si>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</si>
  <si>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</si>
  <si>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</si>
  <si>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</si>
  <si>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</si>
  <si>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</si>
  <si>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</si>
  <si>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</si>
  <si>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</si>
  <si>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</si>
  <si>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</si>
  <si>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</si>
  <si>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</si>
  <si>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</si>
  <si>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</si>
  <si>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</si>
  <si>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</si>
  <si>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</si>
  <si>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</si>
  <si>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</si>
  <si>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</si>
  <si>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</si>
  <si>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</si>
  <si>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</si>
  <si>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</si>
  <si>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</si>
  <si>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</si>
  <si>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</si>
  <si>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</si>
  <si>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</si>
  <si>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</si>
  <si>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</si>
  <si>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</si>
  <si>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</si>
  <si>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</si>
  <si>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</si>
  <si>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</si>
  <si>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</si>
  <si>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</si>
  <si>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</si>
  <si>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</si>
  <si>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</si>
  <si>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</si>
  <si>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</si>
  <si>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</si>
  <si>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</si>
  <si>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</si>
  <si>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</si>
  <si>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</si>
  <si>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</si>
  <si>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</si>
  <si>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</si>
  <si>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</si>
  <si>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</si>
  <si>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</si>
  <si>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</si>
  <si>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</si>
  <si>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</si>
  <si>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</si>
  <si>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</si>
  <si>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</si>
  <si>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</si>
  <si>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</si>
  <si>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</si>
  <si>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</si>
  <si>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</si>
  <si>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</si>
  <si>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</si>
  <si>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</si>
  <si>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</si>
  <si>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</si>
  <si>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</si>
  <si>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</si>
  <si>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</si>
  <si>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</si>
  <si>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</si>
  <si>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</si>
  <si>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</si>
  <si>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</si>
  <si>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</si>
  <si>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</si>
  <si>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</si>
  <si>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</si>
  <si>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</si>
  <si>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</si>
  <si>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</si>
  <si>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</si>
  <si>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</si>
  <si>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</si>
  <si>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</si>
  <si>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</si>
  <si>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</si>
  <si>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</si>
  <si>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</si>
  <si>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</si>
  <si>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</si>
  <si>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</si>
  <si>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</si>
  <si>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</si>
  <si>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</si>
  <si>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</si>
  <si>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</si>
  <si>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</si>
  <si>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</si>
  <si>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</si>
  <si>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</si>
  <si>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</si>
  <si>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</si>
  <si>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</si>
  <si>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</si>
  <si>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</si>
  <si>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</si>
  <si>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</si>
  <si>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</si>
  <si>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</si>
  <si>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</si>
  <si>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</si>
  <si>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</si>
  <si>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</si>
  <si>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</si>
  <si>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</si>
  <si>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</si>
  <si>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</si>
  <si>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</si>
  <si>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</si>
  <si>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</si>
  <si>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</si>
  <si>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</si>
  <si>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</si>
  <si>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</si>
  <si>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</si>
  <si>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</si>
  <si>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</si>
  <si>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</si>
  <si>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</si>
  <si>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</si>
  <si>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</si>
  <si>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</si>
  <si>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</si>
  <si>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</si>
  <si>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</si>
  <si>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</si>
  <si>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</si>
  <si>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</si>
  <si>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</si>
  <si>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</si>
  <si>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</si>
  <si>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</si>
  <si>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</si>
  <si>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</si>
  <si>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</si>
  <si>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</si>
  <si>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</si>
  <si>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</si>
  <si>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</si>
  <si>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</si>
  <si>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</si>
  <si>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</si>
  <si>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</si>
  <si>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</si>
  <si>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</si>
  <si>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</si>
  <si>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</si>
  <si>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</si>
  <si>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</si>
  <si>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</si>
  <si>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</si>
  <si>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</si>
  <si>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</si>
  <si>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</si>
  <si>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</si>
  <si>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</si>
  <si>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</si>
  <si>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</si>
  <si>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</si>
  <si>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</si>
  <si>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</si>
  <si>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</si>
  <si>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</si>
  <si>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</si>
  <si>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</si>
  <si>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</si>
  <si>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</si>
  <si>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</si>
  <si>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</si>
  <si>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</si>
  <si>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</si>
  <si>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</si>
  <si>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</si>
  <si>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</si>
  <si>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</si>
  <si>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</si>
  <si>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</si>
  <si>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</si>
  <si>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</si>
  <si>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</si>
  <si>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</si>
  <si>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</si>
  <si>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</si>
  <si>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</si>
  <si>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</si>
  <si>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</si>
  <si>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</si>
  <si>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</si>
  <si>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</si>
  <si>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</si>
  <si>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</si>
  <si>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</si>
  <si>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</si>
  <si>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</si>
  <si>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</si>
  <si>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</si>
  <si>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</si>
  <si>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</si>
  <si>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</si>
  <si>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</si>
  <si>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</si>
  <si>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</si>
  <si>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</si>
  <si>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</si>
  <si>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</si>
  <si>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</si>
  <si>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</si>
  <si>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</si>
  <si>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</si>
  <si>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</si>
  <si>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</si>
  <si>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</si>
  <si>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</si>
  <si>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</si>
  <si>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</si>
  <si>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</si>
  <si>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</si>
  <si>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</si>
  <si>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</si>
  <si>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</si>
  <si>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</si>
  <si>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</si>
  <si>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</si>
  <si>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</si>
  <si>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</si>
  <si>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</si>
  <si>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</si>
  <si>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</si>
  <si>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</si>
  <si>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</si>
  <si>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</si>
  <si>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</si>
  <si>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</si>
  <si>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</si>
  <si>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</si>
  <si>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</si>
  <si>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</si>
  <si>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</si>
  <si>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</si>
  <si>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</si>
  <si>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</si>
  <si>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</si>
  <si>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</si>
  <si>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</si>
  <si>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</si>
  <si>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</si>
  <si>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</si>
  <si>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</si>
  <si>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</si>
  <si>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</si>
  <si>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</si>
  <si>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</si>
  <si>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</si>
  <si>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</si>
  <si>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</si>
  <si>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</si>
  <si>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</si>
  <si>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</si>
  <si>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</si>
  <si>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</si>
  <si>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</si>
  <si>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</si>
  <si>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</si>
  <si>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</si>
  <si>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</si>
  <si>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</si>
  <si>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</si>
  <si>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</si>
  <si>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</si>
  <si>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</si>
  <si>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</si>
  <si>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</si>
  <si>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</si>
  <si>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</si>
  <si>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</si>
  <si>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</si>
  <si>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</si>
  <si>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</si>
  <si>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</si>
  <si>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</si>
  <si>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</si>
  <si>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</si>
  <si>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</si>
  <si>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</si>
  <si>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</si>
  <si>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</si>
  <si>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</si>
  <si>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</si>
  <si>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</si>
  <si>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</si>
  <si>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</si>
  <si>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</si>
  <si>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</si>
  <si>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</si>
  <si>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</si>
  <si>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</si>
  <si>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</si>
  <si>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</si>
  <si>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</si>
  <si>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</si>
  <si>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</si>
  <si>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</si>
  <si>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</si>
  <si>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</si>
  <si>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</si>
  <si>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</si>
  <si>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</si>
  <si>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</si>
  <si>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</si>
  <si>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</si>
  <si>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</si>
  <si>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</si>
  <si>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</si>
  <si>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</si>
  <si>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</si>
  <si>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</si>
  <si>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</si>
  <si>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</si>
  <si>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</si>
  <si>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</si>
  <si>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</si>
  <si>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</si>
  <si>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</si>
  <si>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</si>
  <si>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</si>
  <si>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</si>
  <si>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</si>
  <si>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</si>
  <si>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</si>
  <si>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</si>
  <si>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</si>
  <si>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</si>
  <si>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</si>
  <si>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</si>
  <si>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</si>
  <si>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</si>
  <si>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</si>
  <si>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</si>
  <si>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</si>
  <si>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</si>
  <si>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</si>
  <si>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</si>
  <si>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</si>
  <si>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</si>
  <si>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</si>
  <si>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</si>
  <si>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</si>
  <si>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</si>
  <si>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</si>
  <si>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</si>
  <si>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</si>
  <si>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</si>
  <si>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</si>
  <si>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</si>
  <si>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</si>
  <si>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</si>
  <si>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</si>
  <si>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</si>
  <si>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</si>
  <si>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</si>
  <si>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</si>
  <si>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</si>
  <si>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</si>
  <si>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</si>
  <si>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</si>
  <si>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</si>
  <si>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</si>
  <si>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</si>
  <si>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</si>
  <si>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</si>
  <si>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</si>
  <si>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</si>
  <si>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</si>
  <si>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</si>
  <si>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</si>
  <si>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</si>
  <si>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</si>
  <si>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</si>
  <si>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</si>
  <si>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</si>
  <si>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</si>
  <si>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</si>
  <si>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</si>
  <si>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</si>
  <si>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</si>
  <si>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</si>
  <si>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</si>
  <si>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</si>
  <si>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</si>
  <si>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</si>
  <si>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</si>
  <si>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</si>
  <si>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</si>
  <si>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</si>
  <si>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</si>
  <si>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</si>
  <si>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</si>
  <si>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</si>
  <si>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</si>
  <si>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</si>
  <si>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</si>
  <si>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</si>
  <si>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</si>
  <si>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</si>
  <si>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</si>
  <si>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</si>
  <si>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</si>
  <si>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</si>
  <si>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</si>
  <si>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</si>
  <si>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</si>
  <si>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</si>
  <si>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</si>
  <si>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</si>
  <si>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</si>
  <si>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</si>
  <si>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</si>
  <si>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</si>
  <si>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</si>
  <si>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</si>
  <si>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</si>
  <si>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</si>
  <si>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</si>
  <si>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</si>
  <si>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</si>
  <si>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</si>
  <si>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</si>
  <si>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</si>
  <si>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</si>
  <si>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</si>
  <si>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</si>
  <si>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</si>
  <si>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</si>
  <si>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</si>
  <si>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</si>
  <si>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</si>
  <si>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</si>
  <si>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</si>
  <si>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</si>
  <si>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</si>
  <si>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</si>
  <si>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</si>
  <si>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</si>
  <si>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</si>
  <si>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</si>
  <si>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</si>
  <si>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</si>
  <si>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</si>
  <si>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</si>
  <si>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</si>
  <si>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</si>
  <si>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</si>
  <si>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</si>
  <si>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</si>
  <si>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</si>
  <si>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</si>
  <si>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</si>
  <si>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</si>
  <si>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</si>
  <si>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</si>
  <si>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</si>
  <si>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</si>
  <si>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</si>
  <si>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</si>
  <si>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</si>
  <si>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</si>
  <si>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</si>
  <si>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</si>
  <si>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</si>
  <si>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</si>
  <si>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</si>
  <si>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</si>
  <si>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</si>
  <si>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</si>
  <si>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</si>
  <si>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</si>
  <si>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</si>
  <si>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</si>
  <si>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</si>
  <si>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</si>
  <si>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</si>
  <si>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</si>
  <si>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</si>
  <si>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</si>
  <si>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</si>
  <si>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</si>
  <si>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</si>
  <si>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</si>
  <si>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</si>
  <si>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</si>
  <si>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</si>
  <si>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</si>
  <si>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</si>
  <si>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</si>
  <si>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</si>
  <si>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</si>
  <si>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</si>
  <si>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</si>
  <si>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</si>
  <si>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</si>
  <si>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</si>
  <si>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</si>
  <si>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</si>
  <si>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</si>
  <si>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</si>
  <si>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</si>
  <si>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</si>
  <si>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</si>
  <si>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</si>
  <si>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</si>
  <si>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</si>
  <si>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</si>
  <si>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</si>
  <si>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</si>
  <si>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</si>
  <si>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</si>
  <si>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</si>
  <si>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</si>
  <si>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</si>
  <si>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</si>
  <si>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</si>
  <si>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</si>
  <si>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</si>
  <si>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</si>
  <si>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</si>
  <si>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</si>
  <si>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</si>
  <si>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</si>
  <si>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</si>
  <si>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</si>
  <si>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</si>
  <si>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</si>
  <si>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</si>
  <si>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</si>
  <si>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</si>
  <si>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</si>
  <si>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</si>
  <si>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</si>
  <si>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</si>
  <si>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</si>
  <si>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</si>
  <si>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</si>
  <si>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</si>
  <si>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</si>
  <si>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</si>
  <si>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</si>
  <si>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</si>
  <si>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</si>
  <si>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</si>
  <si>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</si>
  <si>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</si>
  <si>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</si>
  <si>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</si>
  <si>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</si>
  <si>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</si>
  <si>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</si>
  <si>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</si>
  <si>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</si>
  <si>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</si>
  <si>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</si>
  <si>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</si>
  <si>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</si>
  <si>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</si>
  <si>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</si>
  <si>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</si>
  <si>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</si>
  <si>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</si>
  <si>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</si>
  <si>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</si>
  <si>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</si>
  <si>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</si>
  <si>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</si>
  <si>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</si>
  <si>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</si>
  <si>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</si>
  <si>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</si>
  <si>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</si>
  <si>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</si>
  <si>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</si>
  <si>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</si>
  <si>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</si>
  <si>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</si>
  <si>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</si>
  <si>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</si>
  <si>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</si>
  <si>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</si>
  <si>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</si>
  <si>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</si>
  <si>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</si>
  <si>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</si>
  <si>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</si>
  <si>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</si>
  <si>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</si>
  <si>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</si>
  <si>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</si>
  <si>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</si>
  <si>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</si>
  <si>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</si>
  <si>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</si>
  <si>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</si>
  <si>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</si>
  <si>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</si>
  <si>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</si>
  <si>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</si>
  <si>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</si>
  <si>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</si>
  <si>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</si>
  <si>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</si>
  <si>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</si>
  <si>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</si>
  <si>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</si>
  <si>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</si>
  <si>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</si>
  <si>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</si>
  <si>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</si>
  <si>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</si>
  <si>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</si>
  <si>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</si>
  <si>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</si>
  <si>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</si>
  <si>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</si>
  <si>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</si>
  <si>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</si>
  <si>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</si>
  <si>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</si>
  <si>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</si>
  <si>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</si>
  <si>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</si>
  <si>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</si>
  <si>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</si>
  <si>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</si>
  <si>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</si>
  <si>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</si>
  <si>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</si>
  <si>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</si>
  <si>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</si>
  <si>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</si>
  <si>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</si>
  <si>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</si>
  <si>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</si>
  <si>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</si>
  <si>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</si>
  <si>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</si>
  <si>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</si>
  <si>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</si>
  <si>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</si>
  <si>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</si>
  <si>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</si>
  <si>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</si>
  <si>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</si>
  <si>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</si>
  <si>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</si>
  <si>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</si>
  <si>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</si>
  <si>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</si>
  <si>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</si>
  <si>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</si>
  <si>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</si>
  <si>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</si>
  <si>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</si>
  <si>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</si>
  <si>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</si>
  <si>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</si>
  <si>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</si>
  <si>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</si>
  <si>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</si>
  <si>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</si>
  <si>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</si>
  <si>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</si>
  <si>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</si>
  <si>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</si>
  <si>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</si>
  <si>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</si>
  <si>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</si>
  <si>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</si>
  <si>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</si>
  <si>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</si>
  <si>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</si>
  <si>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</si>
  <si>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</si>
  <si>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</si>
  <si>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</si>
  <si>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</si>
  <si>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</si>
  <si>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</si>
  <si>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</si>
  <si>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</si>
  <si>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</si>
  <si>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</si>
  <si>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</si>
  <si>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</si>
  <si>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</si>
  <si>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</si>
  <si>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</si>
  <si>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</si>
  <si>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</si>
  <si>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</si>
  <si>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</si>
  <si>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</si>
  <si>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</si>
  <si>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</si>
  <si>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</si>
  <si>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</si>
  <si>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</si>
  <si>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</si>
  <si>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</si>
  <si>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</si>
  <si>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</si>
  <si>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</si>
  <si>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</si>
  <si>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</si>
  <si>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</si>
  <si>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</si>
  <si>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</si>
  <si>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</si>
  <si>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</si>
  <si>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</si>
  <si>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</si>
  <si>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</si>
  <si>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</si>
  <si>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</si>
  <si>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</si>
  <si>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</si>
  <si>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</si>
  <si>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</si>
  <si>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</si>
  <si>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</si>
  <si>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</si>
  <si>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</si>
  <si>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</si>
  <si>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</si>
  <si>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</si>
  <si>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</si>
  <si>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</si>
  <si>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</si>
  <si>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</si>
  <si>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</si>
  <si>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</si>
  <si>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</si>
  <si>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</si>
  <si>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</si>
  <si>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</si>
  <si>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</si>
  <si>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</si>
  <si>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</si>
  <si>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</si>
  <si>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</si>
  <si>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</si>
  <si>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</si>
  <si>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</si>
  <si>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</si>
  <si>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</si>
  <si>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</si>
  <si>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</si>
  <si>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</si>
  <si>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</si>
  <si>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</si>
  <si>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</si>
  <si>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</si>
  <si>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</si>
  <si>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</si>
  <si>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</si>
  <si>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</si>
  <si>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</si>
  <si>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</si>
  <si>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</si>
  <si>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</si>
  <si>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</si>
  <si>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</si>
  <si>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</si>
  <si>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</si>
  <si>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</si>
  <si>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</si>
  <si>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</si>
  <si>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</si>
  <si>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</si>
  <si>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</si>
  <si>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</si>
  <si>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</si>
  <si>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</si>
  <si>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</si>
  <si>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</si>
  <si>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</si>
  <si>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</si>
  <si>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</si>
  <si>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</si>
  <si>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</si>
  <si>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</si>
  <si>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</si>
  <si>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</si>
  <si>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</si>
  <si>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</si>
  <si>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</si>
  <si>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</si>
  <si>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</si>
  <si>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</si>
  <si>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</si>
  <si>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</si>
  <si>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</si>
  <si>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</si>
  <si>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</si>
  <si>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</si>
  <si>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</si>
  <si>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</si>
  <si>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</si>
  <si>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</si>
  <si>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</si>
  <si>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</si>
  <si>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</si>
  <si>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</si>
  <si>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</si>
  <si>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</si>
  <si>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</si>
  <si>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</si>
  <si>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</si>
  <si>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</si>
  <si>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</si>
  <si>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</si>
  <si>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</si>
  <si>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</si>
  <si>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</si>
  <si>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</si>
  <si>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</si>
  <si>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</si>
  <si>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</si>
  <si>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</si>
  <si>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</si>
  <si>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</si>
  <si>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</si>
  <si>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</si>
  <si>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</si>
  <si>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</si>
  <si>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</si>
  <si>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</si>
  <si>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</si>
  <si>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</si>
  <si>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</si>
  <si>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</si>
  <si>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</si>
  <si>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</si>
  <si>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</si>
  <si>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</si>
  <si>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</si>
  <si>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</si>
  <si>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</si>
  <si>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</si>
  <si>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</si>
  <si>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</si>
  <si>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</si>
  <si>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</si>
  <si>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</si>
  <si>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</si>
  <si>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</si>
  <si>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</si>
  <si>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</si>
  <si>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</si>
  <si>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</si>
  <si>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</si>
  <si>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</si>
  <si>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</si>
  <si>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</si>
  <si>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</si>
  <si>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</si>
  <si>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</si>
  <si>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</si>
  <si>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</si>
  <si>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</si>
  <si>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</si>
  <si>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</si>
  <si>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</si>
  <si>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</si>
  <si>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</si>
  <si>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</si>
  <si>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</si>
  <si>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</si>
  <si>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</si>
  <si>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</si>
  <si>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</si>
  <si>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</si>
  <si>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</si>
  <si>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</si>
  <si>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</si>
  <si>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</si>
  <si>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</si>
  <si>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</si>
  <si>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</si>
  <si>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</si>
  <si>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</si>
  <si>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</si>
  <si>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</si>
  <si>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</si>
  <si>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</si>
  <si>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</si>
  <si>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</si>
  <si>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</si>
  <si>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</si>
  <si>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</si>
  <si>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</si>
  <si>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</si>
  <si>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</si>
  <si>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</si>
  <si>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</si>
  <si>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</si>
  <si>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</si>
  <si>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</si>
  <si>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</si>
  <si>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</si>
  <si>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</si>
  <si>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</si>
  <si>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</si>
  <si>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</si>
  <si>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</si>
  <si>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</si>
  <si>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</si>
  <si>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</si>
  <si>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</si>
  <si>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</si>
  <si>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</si>
  <si>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</si>
  <si>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</si>
  <si>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</si>
  <si>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</si>
  <si>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</si>
  <si>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</si>
  <si>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</si>
  <si>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</si>
  <si>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</si>
  <si>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</si>
  <si>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</si>
  <si>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</si>
  <si>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</si>
  <si>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</si>
  <si>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</si>
  <si>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</si>
  <si>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</si>
  <si>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</si>
  <si>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</si>
  <si>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</si>
  <si>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</si>
  <si>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</si>
  <si>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</si>
  <si>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</si>
  <si>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</si>
  <si>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</si>
  <si>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</si>
  <si>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</si>
  <si>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</si>
  <si>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</si>
  <si>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</si>
  <si>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</si>
  <si>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</si>
  <si>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</si>
  <si>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</si>
  <si>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</si>
  <si>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</si>
  <si>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</si>
  <si>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</si>
  <si>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</si>
  <si>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</si>
  <si>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</si>
  <si>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</si>
  <si>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</si>
  <si>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</si>
  <si>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</si>
  <si>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</si>
  <si>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</si>
  <si>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</si>
  <si>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</si>
  <si>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</si>
  <si>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</si>
  <si>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</si>
  <si>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</si>
  <si>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</si>
  <si>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</si>
  <si>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</si>
  <si>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</si>
  <si>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</si>
  <si>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</si>
  <si>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</si>
  <si>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</si>
  <si>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</si>
  <si>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</si>
  <si>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</si>
  <si>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</si>
  <si>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</si>
  <si>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</si>
  <si>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</si>
  <si>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</si>
  <si>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</si>
  <si>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</si>
  <si>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</si>
  <si>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</si>
  <si>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</si>
  <si>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</si>
  <si>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</si>
  <si>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</si>
  <si>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</si>
  <si>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</si>
  <si>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</si>
  <si>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</si>
  <si>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</si>
  <si>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</si>
  <si>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</si>
  <si>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</si>
  <si>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</si>
  <si>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</si>
  <si>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</si>
  <si>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</si>
  <si>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</si>
  <si>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</si>
  <si>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</si>
  <si>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</si>
  <si>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</si>
  <si>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</si>
  <si>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</si>
  <si>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</si>
  <si>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</si>
  <si>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</si>
  <si>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</si>
  <si>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</si>
  <si>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</si>
  <si>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</si>
  <si>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</si>
  <si>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</si>
  <si>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</si>
  <si>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</si>
  <si>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</si>
  <si>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</si>
  <si>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</si>
  <si>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</si>
  <si>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</si>
  <si>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</si>
  <si>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</si>
  <si>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</si>
  <si>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</si>
  <si>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</si>
  <si>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</si>
  <si>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</si>
  <si>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</si>
  <si>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</si>
  <si>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</si>
  <si>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</si>
  <si>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</si>
  <si>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</si>
  <si>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</si>
  <si>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</si>
  <si>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</si>
  <si>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</si>
  <si>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</si>
  <si>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</si>
  <si>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</si>
  <si>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</si>
  <si>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</si>
  <si>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</si>
  <si>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</si>
  <si>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</si>
  <si>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</si>
  <si>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</si>
  <si>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</si>
  <si>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</si>
  <si>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</si>
  <si>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</si>
  <si>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</si>
  <si>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</si>
  <si>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</si>
  <si>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</si>
  <si>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</si>
  <si>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</si>
  <si>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</si>
  <si>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</si>
  <si>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</si>
  <si>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</si>
  <si>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</si>
  <si>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</si>
  <si>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</si>
  <si>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</si>
  <si>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</si>
  <si>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</si>
  <si>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</si>
  <si>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</si>
  <si>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</si>
  <si>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</si>
  <si>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</si>
  <si>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</si>
  <si>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</si>
  <si>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</si>
  <si>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</si>
  <si>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</si>
  <si>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</si>
  <si>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</si>
  <si>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</si>
  <si>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</si>
  <si>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</si>
  <si>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</si>
  <si>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</si>
  <si>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</si>
  <si>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</si>
  <si>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</si>
  <si>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</si>
  <si>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</si>
  <si>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</si>
  <si>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</si>
  <si>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</si>
  <si>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</si>
  <si>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</si>
  <si>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</si>
  <si>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</si>
  <si>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</si>
  <si>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</si>
  <si>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</si>
  <si>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</si>
  <si>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</si>
  <si>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</si>
  <si>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</si>
  <si>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</si>
  <si>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</si>
  <si>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</si>
  <si>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</si>
  <si>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</si>
  <si>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</si>
  <si>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</si>
  <si>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</si>
  <si>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</si>
  <si>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</si>
  <si>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</si>
  <si>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</si>
  <si>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</si>
  <si>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</si>
  <si>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</si>
  <si>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</si>
  <si>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</si>
  <si>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</si>
  <si>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</si>
  <si>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</si>
  <si>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</si>
  <si>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</si>
  <si>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</si>
  <si>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</si>
  <si>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</si>
  <si>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</si>
  <si>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</si>
  <si>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</si>
  <si>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</si>
  <si>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</si>
  <si>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</si>
  <si>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</si>
  <si>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</si>
  <si>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</si>
  <si>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</si>
  <si>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</si>
  <si>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</si>
  <si>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</si>
  <si>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</si>
  <si>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</si>
  <si>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</si>
  <si>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</si>
  <si>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</si>
  <si>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</si>
  <si>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</si>
  <si>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</si>
  <si>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</si>
  <si>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</si>
  <si>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</si>
  <si>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</si>
  <si>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</si>
  <si>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</si>
  <si>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</si>
  <si>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</si>
  <si>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</si>
  <si>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</si>
  <si>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</si>
  <si>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</si>
  <si>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</si>
  <si>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</si>
  <si>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</si>
  <si>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</si>
  <si>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</si>
  <si>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</si>
  <si>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</si>
  <si>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</si>
  <si>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</si>
  <si>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</si>
  <si>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</si>
  <si>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</si>
  <si>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</si>
  <si>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</si>
  <si>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</si>
  <si>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</si>
  <si>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</si>
  <si>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</si>
  <si>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</si>
  <si>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</si>
  <si>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</si>
  <si>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</si>
  <si>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</si>
  <si>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</si>
  <si>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</si>
  <si>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</si>
  <si>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</si>
  <si>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</si>
  <si>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</si>
  <si>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</si>
  <si>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</si>
  <si>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</si>
  <si>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</si>
  <si>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</si>
  <si>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</si>
  <si>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</si>
  <si>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</si>
  <si>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</si>
  <si>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</si>
  <si>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</si>
  <si>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</si>
  <si>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</si>
  <si>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</si>
  <si>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</si>
  <si>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</si>
  <si>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</si>
  <si>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</si>
  <si>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</si>
  <si>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</si>
  <si>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</si>
  <si>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</si>
  <si>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</si>
  <si>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</si>
  <si>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</si>
  <si>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</si>
  <si>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</si>
  <si>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</si>
  <si>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</si>
  <si>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</si>
  <si>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</si>
  <si>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</si>
  <si>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</si>
  <si>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</si>
  <si>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</si>
  <si>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</si>
  <si>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</si>
  <si>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</si>
  <si>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</si>
  <si>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</si>
  <si>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</si>
  <si>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</si>
  <si>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</si>
  <si>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</si>
  <si>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</si>
  <si>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</si>
  <si>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</si>
  <si>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</si>
  <si>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</si>
  <si>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</si>
  <si>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</si>
  <si>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</si>
  <si>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</si>
  <si>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</si>
  <si>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</si>
  <si>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</si>
  <si>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</si>
  <si>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</si>
  <si>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</si>
  <si>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</si>
  <si>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</si>
  <si>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</si>
  <si>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</si>
  <si>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</si>
  <si>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</si>
  <si>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</si>
  <si>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</si>
  <si>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</si>
  <si>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</si>
  <si>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</si>
  <si>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</si>
  <si>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</si>
  <si>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</si>
  <si>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</si>
  <si>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</si>
  <si>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</si>
  <si>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</si>
  <si>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</si>
  <si>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</si>
  <si>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</si>
  <si>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</si>
  <si>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</si>
  <si>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</si>
  <si>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</si>
  <si>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</si>
  <si>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</si>
  <si>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</si>
  <si>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</si>
  <si>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</si>
  <si>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</si>
  <si>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</si>
  <si>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</si>
  <si>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</si>
  <si>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</si>
  <si>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</si>
  <si>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</si>
  <si>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</si>
  <si>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</si>
  <si>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</si>
  <si>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</si>
  <si>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</si>
  <si>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</si>
  <si>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</si>
  <si>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</si>
  <si>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</si>
  <si>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</si>
  <si>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</si>
  <si>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</si>
  <si>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</si>
  <si>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</si>
  <si>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</si>
  <si>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</si>
  <si>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</si>
  <si>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</si>
  <si>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</si>
  <si>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</si>
  <si>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</si>
  <si>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</si>
  <si>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</si>
  <si>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</si>
  <si>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</si>
  <si>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</si>
  <si>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</si>
  <si>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</si>
  <si>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</si>
  <si>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</si>
  <si>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</si>
  <si>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</si>
  <si>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</si>
  <si>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</si>
  <si>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</si>
  <si>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</si>
  <si>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</si>
  <si>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</si>
  <si>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</si>
  <si>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</si>
  <si>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</si>
  <si>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</si>
  <si>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</si>
  <si>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</si>
  <si>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</si>
  <si>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</si>
  <si>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</si>
  <si>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</si>
  <si>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</si>
  <si>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</si>
  <si>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</si>
  <si>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</si>
  <si>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</si>
  <si>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</si>
  <si>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</si>
  <si>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</si>
  <si>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</si>
  <si>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</si>
  <si>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</si>
  <si>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</si>
  <si>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</si>
  <si>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</si>
  <si>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</si>
  <si>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</si>
  <si>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</si>
  <si>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</si>
  <si>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</si>
  <si>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</si>
  <si>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</si>
  <si>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</si>
  <si>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</si>
  <si>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</si>
  <si>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</si>
  <si>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</si>
  <si>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</si>
  <si>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</si>
  <si>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</si>
  <si>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</si>
  <si>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</si>
  <si>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</si>
  <si>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</si>
  <si>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</si>
  <si>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</si>
  <si>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</si>
  <si>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</si>
  <si>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</si>
  <si>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</si>
  <si>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</si>
  <si>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</si>
  <si>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</si>
  <si>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</si>
  <si>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</si>
  <si>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</si>
  <si>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</si>
  <si>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</si>
  <si>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</si>
  <si>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</si>
  <si>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</si>
  <si>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</si>
  <si>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</si>
  <si>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</si>
  <si>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</si>
  <si>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</si>
  <si>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</si>
  <si>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</si>
  <si>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</si>
  <si>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</si>
  <si>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</si>
  <si>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</si>
  <si>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</si>
  <si>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</si>
  <si>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</si>
  <si>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</si>
  <si>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</si>
  <si>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</si>
  <si>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</si>
  <si>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</si>
  <si>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</si>
  <si>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</si>
  <si>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</si>
  <si>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</si>
  <si>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</si>
  <si>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</si>
  <si>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</si>
  <si>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</si>
  <si>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</si>
  <si>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</si>
  <si>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</si>
  <si>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</si>
  <si>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</si>
  <si>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</si>
  <si>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</si>
  <si>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</si>
  <si>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</si>
  <si>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</si>
  <si>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</si>
  <si>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</si>
  <si>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</si>
  <si>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</si>
  <si>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</si>
  <si>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</si>
  <si>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</si>
  <si>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</si>
  <si>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</si>
  <si>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</si>
  <si>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</si>
  <si>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</si>
  <si>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</si>
  <si>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</si>
  <si>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</si>
  <si>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</si>
  <si>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</si>
  <si>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</si>
  <si>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</si>
  <si>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</si>
  <si>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</si>
  <si>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</si>
  <si>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</si>
  <si>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</si>
  <si>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</si>
  <si>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</si>
  <si>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</si>
  <si>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</si>
  <si>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</si>
  <si>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</si>
  <si>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</si>
  <si>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</si>
  <si>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</si>
  <si>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</si>
  <si>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</si>
  <si>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</si>
  <si>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</si>
  <si>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</si>
  <si>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</si>
  <si>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</si>
  <si>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</si>
  <si>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</si>
  <si>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</si>
  <si>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</si>
  <si>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</si>
  <si>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</si>
  <si>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</si>
  <si>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</si>
  <si>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</si>
  <si>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</si>
  <si>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</si>
  <si>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</si>
  <si>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</si>
  <si>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</si>
  <si>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</si>
  <si>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</si>
  <si>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</si>
  <si>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</si>
  <si>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</si>
  <si>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</si>
  <si>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</si>
  <si>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</si>
  <si>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</si>
  <si>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</si>
  <si>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</si>
  <si>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</si>
  <si>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</si>
  <si>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</si>
  <si>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</si>
  <si>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</si>
  <si>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</si>
  <si>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</si>
  <si>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</si>
  <si>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</si>
  <si>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</si>
  <si>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</si>
  <si>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</si>
  <si>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</si>
  <si>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</si>
  <si>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</si>
  <si>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</si>
  <si>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</si>
  <si>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</si>
  <si>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</si>
  <si>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</si>
  <si>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</si>
  <si>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</si>
  <si>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</si>
  <si>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</si>
  <si>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</si>
  <si>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</si>
  <si>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</si>
  <si>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</si>
  <si>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</si>
  <si>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</si>
  <si>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</si>
  <si>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</si>
  <si>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</si>
  <si>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</si>
  <si>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</si>
  <si>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</si>
  <si>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</si>
  <si>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</si>
  <si>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</si>
  <si>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</si>
  <si>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</si>
  <si>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</si>
  <si>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</si>
  <si>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</si>
  <si>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</si>
  <si>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</si>
  <si>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</si>
  <si>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</si>
  <si>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</si>
  <si>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</si>
  <si>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</si>
  <si>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</si>
  <si>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</si>
  <si>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</si>
  <si>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</si>
  <si>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</si>
  <si>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</si>
  <si>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</si>
  <si>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</si>
  <si>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</si>
  <si>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</si>
  <si>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</si>
  <si>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</si>
  <si>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</si>
  <si>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</si>
  <si>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</si>
  <si>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</si>
  <si>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</si>
  <si>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</si>
  <si>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</si>
  <si>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</si>
  <si>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</si>
  <si>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</si>
  <si>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</si>
  <si>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</si>
  <si>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</si>
  <si>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</si>
  <si>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</si>
  <si>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</si>
  <si>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</si>
  <si>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</si>
  <si>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</si>
  <si>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</si>
  <si>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</si>
  <si>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</si>
  <si>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</si>
  <si>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</si>
  <si>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</si>
  <si>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</si>
  <si>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</si>
  <si>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</si>
  <si>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</si>
  <si>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</si>
  <si>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</si>
  <si>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</si>
  <si>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</si>
  <si>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</si>
  <si>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</si>
  <si>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</si>
  <si>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</si>
  <si>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</si>
  <si>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</si>
  <si>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</si>
  <si>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</si>
  <si>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</si>
  <si>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</si>
  <si>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</si>
  <si>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</si>
  <si>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</si>
  <si>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</si>
  <si>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</si>
  <si>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</si>
  <si>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</si>
  <si>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</si>
  <si>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</si>
  <si>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</si>
  <si>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</si>
  <si>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</si>
  <si>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</si>
  <si>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</si>
  <si>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</si>
  <si>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</si>
  <si>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</si>
  <si>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</si>
  <si>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</si>
  <si>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</si>
  <si>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</si>
  <si>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</si>
  <si>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</si>
  <si>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</si>
  <si>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</si>
  <si>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</si>
  <si>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</si>
  <si>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</si>
  <si>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</si>
  <si>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</si>
  <si>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</si>
  <si>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</si>
  <si>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</si>
  <si>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</si>
  <si>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</si>
  <si>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</si>
  <si>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</si>
  <si>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</si>
  <si>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</si>
  <si>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</si>
  <si>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</si>
  <si>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</si>
  <si>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</si>
  <si>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</si>
  <si>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</si>
  <si>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</si>
  <si>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</si>
  <si>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</si>
  <si>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</si>
  <si>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</si>
  <si>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</si>
  <si>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</si>
  <si>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</si>
  <si>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</si>
  <si>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</si>
  <si>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</si>
  <si>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</si>
  <si>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</si>
  <si>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</si>
  <si>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</si>
  <si>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</si>
  <si>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</si>
  <si>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</si>
  <si>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</si>
  <si>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</si>
  <si>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</si>
  <si>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</si>
  <si>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</si>
  <si>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</si>
  <si>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</si>
  <si>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</si>
  <si>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</si>
  <si>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</si>
  <si>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</si>
  <si>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</si>
  <si>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</si>
  <si>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</si>
  <si>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</si>
  <si>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</si>
  <si>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</si>
  <si>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</si>
  <si>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</si>
  <si>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</si>
  <si>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</si>
  <si>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</si>
  <si>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</si>
  <si>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</si>
  <si>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</si>
  <si>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</si>
  <si>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</si>
  <si>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</si>
  <si>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</si>
  <si>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</si>
  <si>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</si>
  <si>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</si>
  <si>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</si>
  <si>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</si>
  <si>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</si>
  <si>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</si>
  <si>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</si>
  <si>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</si>
  <si>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</si>
  <si>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</si>
  <si>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</si>
  <si>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</si>
  <si>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</si>
  <si>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</si>
  <si>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</si>
  <si>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</si>
  <si>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</si>
  <si>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</si>
  <si>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</si>
  <si>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</si>
  <si>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</si>
  <si>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</si>
  <si>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</si>
  <si>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</si>
  <si>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</si>
  <si>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</si>
  <si>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</si>
  <si>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</si>
  <si>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</si>
  <si>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</si>
  <si>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</si>
  <si>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</si>
  <si>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</si>
  <si>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</si>
  <si>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</si>
  <si>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</si>
  <si>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</si>
  <si>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</si>
  <si>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</si>
  <si>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</si>
  <si>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</si>
  <si>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</si>
  <si>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</si>
  <si>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</si>
  <si>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</si>
  <si>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</si>
  <si>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</si>
  <si>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</si>
  <si>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</si>
  <si>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</si>
  <si>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</si>
  <si>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</si>
  <si>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</si>
  <si>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</si>
  <si>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</si>
  <si>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</si>
  <si>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</si>
  <si>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</si>
  <si>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</si>
  <si>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</si>
  <si>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</si>
  <si>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</si>
  <si>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</si>
  <si>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</si>
  <si>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</si>
  <si>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</si>
  <si>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</si>
  <si>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</si>
  <si>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</si>
  <si>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</si>
  <si>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</si>
  <si>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</si>
  <si>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</si>
  <si>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</si>
  <si>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</si>
  <si>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</si>
  <si>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</si>
  <si>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</si>
  <si>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</si>
  <si>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</si>
  <si>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</si>
  <si>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</si>
  <si>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</si>
  <si>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</si>
  <si>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</si>
  <si>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</si>
  <si>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</si>
  <si>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</si>
  <si>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</si>
  <si>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</si>
  <si>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</si>
  <si>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</si>
  <si>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</si>
  <si>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</si>
  <si>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</si>
  <si>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</si>
  <si>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</si>
  <si>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</si>
  <si>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</si>
  <si>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</si>
  <si>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</si>
  <si>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</si>
  <si>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</si>
  <si>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</si>
  <si>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</si>
  <si>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</si>
  <si>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</si>
  <si>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</si>
  <si>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</si>
  <si>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</si>
  <si>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</si>
  <si>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</si>
  <si>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</si>
  <si>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</si>
  <si>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</si>
  <si>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</si>
  <si>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</si>
  <si>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</si>
  <si>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</si>
  <si>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</si>
  <si>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</si>
  <si>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</si>
  <si>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</si>
  <si>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</si>
  <si>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</si>
  <si>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</si>
  <si>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</si>
  <si>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</si>
  <si>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</si>
  <si>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</si>
  <si>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</si>
  <si>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</si>
  <si>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</si>
  <si>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</si>
  <si>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</si>
  <si>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</si>
  <si>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</si>
  <si>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</si>
  <si>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</si>
  <si>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</si>
  <si>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</si>
  <si>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</si>
  <si>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</si>
  <si>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</si>
  <si>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</si>
  <si>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</si>
  <si>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</si>
  <si>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</si>
  <si>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</si>
  <si>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</si>
  <si>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</si>
  <si>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</si>
  <si>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</si>
  <si>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</si>
  <si>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</si>
  <si>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</si>
  <si>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</si>
  <si>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</si>
  <si>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</si>
  <si>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</si>
  <si>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</si>
  <si>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</si>
  <si>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</si>
  <si>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</si>
  <si>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</si>
  <si>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</si>
  <si>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</si>
  <si>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</si>
  <si>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</si>
  <si>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</si>
  <si>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</si>
  <si>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</si>
  <si>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</si>
  <si>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</si>
  <si>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</si>
  <si>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</si>
  <si>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</si>
  <si>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</si>
  <si>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</si>
  <si>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</si>
  <si>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</si>
  <si>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</si>
  <si>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</si>
  <si>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</si>
  <si>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</si>
  <si>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</si>
  <si>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</si>
  <si>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</si>
  <si>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</si>
  <si>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</si>
  <si>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</si>
  <si>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</si>
  <si>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</si>
  <si>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</si>
  <si>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</si>
  <si>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</si>
  <si>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</si>
  <si>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</si>
  <si>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</si>
  <si>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</si>
  <si>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</si>
  <si>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</si>
  <si>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</si>
  <si>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</si>
  <si>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</si>
  <si>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</si>
  <si>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</si>
  <si>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</si>
  <si>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</si>
  <si>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</si>
  <si>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</si>
  <si>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</si>
  <si>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</si>
  <si>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</si>
  <si>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</si>
  <si>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</si>
  <si>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</si>
  <si>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</si>
  <si>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</si>
  <si>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</si>
  <si>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</si>
  <si>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</si>
  <si>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</si>
  <si>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</si>
  <si>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</si>
  <si>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</si>
  <si>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</si>
  <si>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</si>
  <si>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</si>
  <si>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</si>
  <si>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</si>
  <si>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</si>
  <si>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</si>
  <si>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</si>
  <si>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</si>
  <si>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</si>
  <si>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</si>
  <si>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</si>
  <si>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</si>
  <si>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</si>
  <si>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</si>
  <si>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</si>
  <si>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</si>
  <si>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</si>
  <si>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</si>
  <si>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</si>
  <si>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</si>
  <si>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</si>
  <si>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</si>
  <si>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</si>
  <si>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</si>
  <si>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</si>
  <si>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</si>
  <si>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</si>
  <si>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</si>
  <si>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</si>
  <si>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</si>
  <si>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</si>
  <si>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</si>
  <si>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</si>
  <si>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</si>
  <si>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</si>
  <si>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</si>
  <si>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</si>
  <si>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</si>
  <si>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</si>
  <si>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</si>
  <si>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</si>
  <si>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</si>
  <si>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</si>
  <si>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</si>
  <si>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</si>
  <si>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</si>
  <si>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</si>
  <si>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</si>
  <si>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</si>
  <si>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</si>
  <si>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</si>
  <si>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</si>
  <si>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</si>
  <si>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</si>
  <si>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</si>
  <si>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</si>
  <si>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</si>
  <si>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</si>
  <si>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</si>
  <si>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</si>
  <si>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</si>
  <si>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</si>
  <si>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</si>
  <si>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</si>
  <si>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</si>
  <si>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</si>
  <si>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</si>
  <si>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</si>
  <si>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</si>
  <si>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</si>
  <si>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</si>
  <si>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</si>
  <si>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</si>
  <si>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</si>
  <si>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</si>
  <si>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</si>
  <si>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</si>
  <si>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</si>
  <si>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</si>
  <si>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</si>
  <si>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</si>
  <si>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</si>
  <si>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</si>
  <si>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</si>
  <si>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</si>
  <si>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</si>
  <si>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</si>
  <si>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</si>
  <si>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</si>
  <si>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</si>
  <si>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</si>
  <si>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</si>
  <si>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</si>
  <si>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</si>
  <si>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</si>
  <si>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</si>
  <si>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</si>
  <si>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</si>
  <si>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</si>
  <si>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</si>
  <si>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</si>
  <si>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</si>
  <si>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</si>
  <si>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</si>
  <si>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</si>
  <si>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</si>
  <si>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</si>
  <si>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</si>
  <si>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</si>
  <si>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</si>
  <si>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</si>
  <si>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</si>
  <si>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</si>
  <si>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</si>
  <si>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</si>
  <si>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</si>
  <si>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</si>
  <si>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</si>
  <si>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</si>
  <si>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</si>
  <si>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</si>
  <si>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</si>
  <si>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</si>
  <si>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</si>
  <si>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</si>
  <si>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</si>
  <si>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</si>
  <si>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</si>
  <si>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</si>
  <si>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</si>
  <si>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</si>
  <si>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</si>
  <si>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</si>
  <si>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</si>
  <si>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</si>
  <si>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</si>
  <si>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</si>
  <si>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</si>
  <si>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</si>
  <si>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</si>
  <si>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</si>
  <si>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</si>
  <si>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</si>
  <si>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</si>
  <si>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</si>
  <si>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</si>
  <si>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</si>
  <si>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</si>
  <si>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</si>
  <si>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</si>
  <si>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</si>
  <si>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</si>
  <si>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</si>
  <si>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</si>
  <si>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</si>
  <si>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</si>
  <si>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</si>
  <si>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</si>
  <si>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</si>
  <si>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</si>
  <si>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</si>
  <si>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</si>
  <si>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</si>
  <si>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</si>
  <si>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</si>
  <si>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</si>
  <si>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</si>
  <si>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</si>
  <si>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</si>
  <si>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</si>
  <si>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</si>
  <si>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</si>
  <si>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</si>
  <si>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</si>
  <si>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</si>
  <si>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</si>
  <si>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</si>
  <si>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</si>
  <si>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</si>
  <si>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</si>
  <si>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</si>
  <si>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</si>
  <si>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</si>
  <si>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</si>
  <si>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</si>
  <si>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</si>
  <si>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</si>
  <si>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</si>
  <si>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</si>
  <si>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</si>
  <si>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</si>
  <si>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</si>
  <si>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</si>
  <si>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</si>
  <si>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</si>
  <si>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</si>
  <si>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</si>
  <si>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</si>
  <si>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</si>
  <si>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</si>
  <si>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</si>
  <si>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</si>
  <si>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</si>
  <si>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</si>
  <si>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</si>
  <si>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</si>
  <si>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</si>
  <si>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</si>
  <si>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</si>
  <si>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</si>
  <si>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</si>
  <si>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</si>
  <si>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</si>
  <si>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</si>
  <si>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</si>
  <si>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</si>
  <si>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</si>
  <si>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</si>
  <si>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</si>
  <si>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</si>
  <si>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</si>
  <si>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</si>
  <si>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</si>
  <si>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</si>
  <si>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</si>
  <si>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</si>
  <si>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</si>
  <si>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</si>
  <si>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</si>
  <si>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</si>
  <si>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</si>
  <si>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</si>
  <si>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</si>
  <si>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</si>
  <si>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</si>
  <si>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</si>
  <si>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</si>
  <si>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</si>
  <si>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</si>
  <si>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</si>
  <si>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</si>
  <si>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</si>
  <si>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</si>
  <si>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</si>
  <si>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</si>
  <si>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</si>
  <si>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</si>
  <si>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</si>
  <si>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</si>
  <si>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</si>
  <si>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</si>
  <si>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</si>
  <si>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</si>
  <si>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</si>
  <si>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</si>
  <si>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</si>
  <si>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</si>
  <si>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</si>
  <si>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</si>
  <si>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</si>
  <si>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</si>
  <si>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</si>
  <si>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</si>
  <si>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</si>
  <si>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</si>
  <si>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</si>
  <si>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</si>
  <si>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</si>
  <si>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</si>
  <si>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</si>
  <si>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</si>
  <si>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</si>
  <si>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</si>
  <si>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</si>
  <si>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</si>
  <si>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</si>
  <si>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</si>
  <si>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</si>
  <si>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</si>
  <si>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</si>
  <si>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</si>
  <si>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</si>
  <si>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</si>
  <si>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</si>
  <si>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</si>
  <si>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</si>
  <si>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</si>
  <si>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</si>
  <si>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</si>
  <si>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</si>
  <si>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</si>
  <si>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</si>
  <si>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</si>
  <si>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</si>
  <si>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</si>
  <si>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</si>
  <si>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</si>
  <si>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</si>
  <si>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</si>
  <si>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</si>
  <si>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</si>
  <si>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</si>
  <si>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</si>
  <si>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</si>
  <si>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</si>
  <si>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</si>
  <si>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</si>
  <si>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</si>
  <si>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</si>
  <si>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</si>
  <si>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</si>
  <si>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</si>
  <si>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</si>
  <si>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</si>
  <si>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</si>
  <si>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</si>
  <si>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</si>
  <si>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</si>
  <si>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</si>
  <si>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</si>
  <si>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</si>
  <si>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</si>
  <si>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</si>
  <si>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</si>
  <si>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</si>
  <si>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</si>
  <si>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</si>
  <si>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</si>
  <si>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</si>
  <si>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</si>
  <si>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</si>
  <si>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</si>
  <si>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</si>
  <si>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</si>
  <si>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</si>
  <si>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</si>
  <si>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</si>
  <si>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</si>
  <si>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</si>
  <si>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</si>
  <si>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</si>
  <si>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</si>
  <si>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</si>
  <si>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</si>
  <si>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</si>
  <si>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</si>
  <si>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</si>
  <si>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</si>
  <si>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</si>
  <si>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</si>
  <si>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</si>
  <si>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</si>
  <si>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</si>
  <si>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</si>
  <si>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</si>
  <si>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</si>
  <si>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</si>
  <si>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</si>
  <si>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</si>
  <si>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</si>
  <si>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</si>
  <si>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</si>
  <si>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</si>
  <si>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</si>
  <si>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</si>
  <si>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</si>
  <si>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</si>
  <si>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</si>
  <si>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</si>
  <si>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</si>
  <si>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</si>
  <si>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</si>
  <si>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</si>
  <si>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</si>
  <si>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</si>
  <si>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</si>
  <si>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</si>
  <si>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</si>
  <si>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</si>
  <si>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</si>
  <si>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</si>
  <si>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</si>
  <si>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</si>
  <si>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</si>
  <si>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</si>
  <si>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</si>
  <si>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</si>
  <si>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</si>
  <si>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</si>
  <si>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</si>
  <si>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</si>
  <si>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</si>
  <si>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</si>
  <si>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</si>
  <si>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</si>
  <si>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</si>
  <si>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</si>
  <si>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</si>
  <si>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</si>
  <si>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</si>
  <si>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</si>
  <si>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</si>
  <si>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</si>
  <si>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</si>
  <si>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</si>
  <si>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</si>
  <si>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</si>
  <si>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</si>
  <si>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</si>
  <si>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</si>
  <si>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</si>
  <si>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</si>
  <si>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</si>
  <si>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</si>
  <si>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</si>
  <si>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</si>
  <si>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</si>
  <si>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</si>
  <si>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</si>
  <si>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</si>
  <si>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</si>
  <si>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</si>
  <si>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</si>
  <si>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</si>
  <si>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</si>
  <si>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</si>
  <si>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</si>
  <si>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</si>
  <si>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</si>
  <si>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</si>
  <si>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</si>
  <si>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</si>
  <si>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</si>
  <si>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</si>
  <si>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</si>
  <si>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</si>
  <si>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</si>
  <si>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</si>
  <si>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</si>
  <si>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</si>
  <si>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</si>
  <si>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</si>
  <si>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</si>
  <si>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</si>
  <si>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</si>
  <si>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</si>
  <si>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</si>
  <si>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</si>
  <si>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</si>
  <si>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</si>
  <si>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</si>
  <si>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</si>
  <si>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</si>
  <si>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</si>
  <si>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</si>
  <si>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</si>
  <si>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</si>
  <si>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</si>
  <si>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</si>
  <si>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</si>
  <si>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</si>
  <si>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</si>
  <si>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</si>
  <si>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</si>
  <si>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</si>
  <si>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</si>
  <si>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</si>
  <si>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</si>
  <si>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</si>
  <si>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</si>
  <si>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</si>
  <si>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</si>
  <si>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</si>
  <si>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</si>
  <si>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</si>
  <si>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</si>
  <si>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</si>
  <si>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</si>
  <si>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</si>
  <si>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</si>
  <si>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</si>
  <si>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</si>
  <si>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</si>
  <si>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</si>
  <si>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</si>
  <si>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</si>
  <si>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</si>
  <si>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</si>
  <si>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</si>
  <si>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</si>
  <si>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</si>
  <si>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</si>
  <si>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</si>
  <si>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</si>
  <si>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</si>
  <si>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</si>
  <si>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</si>
  <si>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</si>
  <si>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</si>
  <si>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</si>
  <si>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</si>
  <si>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</si>
  <si>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</si>
  <si>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</si>
  <si>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</si>
  <si>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</si>
  <si>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</si>
  <si>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</si>
  <si>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</si>
  <si>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</si>
  <si>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</si>
  <si>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</si>
  <si>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</si>
  <si>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</si>
  <si>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</si>
  <si>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</si>
  <si>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</si>
  <si>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</si>
  <si>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</si>
  <si>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</si>
  <si>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</si>
  <si>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</si>
  <si>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</si>
  <si>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</si>
  <si>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</si>
  <si>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</si>
  <si>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</si>
  <si>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</si>
  <si>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</si>
  <si>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</si>
  <si>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</si>
  <si>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</si>
  <si>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</si>
  <si>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</si>
  <si>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</si>
  <si>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</si>
  <si>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</si>
  <si>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</si>
  <si>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</si>
  <si>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</si>
  <si>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</si>
  <si>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</si>
  <si>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</si>
  <si>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</si>
  <si>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</si>
  <si>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</si>
  <si>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</si>
  <si>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</si>
  <si>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</si>
  <si>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</si>
  <si>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</si>
  <si>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</si>
  <si>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</si>
  <si>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</si>
  <si>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</si>
  <si>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</si>
  <si>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</si>
  <si>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</si>
  <si>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</si>
  <si>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</si>
  <si>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</si>
  <si>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</si>
  <si>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</si>
  <si>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</si>
  <si>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</si>
  <si>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</si>
  <si>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</si>
  <si>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</si>
  <si>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</si>
  <si>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</si>
  <si>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</si>
  <si>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</si>
  <si>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</si>
  <si>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</si>
  <si>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</si>
  <si>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</si>
  <si>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</si>
  <si>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</si>
  <si>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</si>
  <si>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</si>
  <si>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</si>
  <si>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</si>
  <si>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</si>
  <si>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</si>
  <si>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</si>
  <si>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</si>
  <si>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</si>
  <si>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</si>
  <si>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</si>
  <si>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</si>
  <si>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</si>
  <si>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</si>
  <si>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</si>
  <si>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</si>
  <si>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</si>
  <si>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</si>
  <si>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</si>
  <si>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</si>
  <si>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</si>
  <si>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</si>
  <si>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</si>
  <si>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</si>
  <si>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</si>
  <si>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</si>
  <si>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</si>
  <si>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</si>
  <si>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</si>
  <si>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</si>
  <si>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</si>
  <si>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</si>
  <si>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</si>
  <si>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</si>
  <si>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</si>
  <si>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</si>
  <si>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</si>
  <si>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</si>
  <si>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</si>
  <si>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</si>
  <si>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</si>
  <si>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</si>
  <si>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</si>
  <si>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</si>
  <si>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</si>
  <si>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</si>
  <si>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</si>
  <si>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</si>
  <si>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</si>
  <si>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</si>
  <si>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</si>
  <si>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</si>
  <si>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</si>
  <si>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</si>
  <si>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</si>
  <si>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</si>
  <si>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</si>
  <si>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</si>
  <si>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</si>
  <si>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</si>
  <si>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</si>
  <si>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</si>
  <si>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</si>
  <si>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</si>
  <si>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</si>
  <si>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</si>
  <si>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</si>
  <si>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</si>
  <si>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</si>
  <si>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</si>
  <si>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</si>
  <si>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</si>
  <si>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</si>
  <si>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</si>
  <si>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</si>
  <si>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</si>
  <si>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</si>
  <si>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</si>
  <si>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</si>
  <si>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</si>
  <si>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</si>
  <si>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</si>
  <si>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</si>
  <si>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</si>
  <si>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</si>
  <si>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</si>
  <si>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</si>
  <si>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</si>
  <si>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</si>
  <si>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</si>
  <si>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</si>
  <si>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</si>
  <si>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</si>
  <si>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</si>
  <si>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</si>
  <si>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</si>
  <si>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</si>
  <si>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</si>
  <si>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</si>
  <si>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</si>
  <si>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</si>
  <si>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</si>
  <si>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</si>
  <si>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</si>
  <si>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</si>
  <si>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</si>
  <si>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</si>
  <si>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</si>
  <si>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</si>
  <si>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</si>
  <si>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</si>
  <si>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</si>
  <si>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</si>
  <si>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</si>
  <si>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</si>
  <si>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</si>
  <si>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</si>
  <si>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</si>
  <si>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</si>
  <si>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</si>
  <si>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</si>
  <si>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</si>
  <si>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</si>
  <si>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</si>
  <si>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</si>
  <si>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</si>
  <si>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</si>
  <si>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</si>
  <si>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</si>
  <si>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</si>
  <si>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</si>
  <si>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</si>
  <si>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</si>
  <si>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</si>
  <si>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</si>
  <si>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</si>
  <si>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</si>
  <si>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</si>
  <si>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</si>
  <si>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</si>
  <si>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</si>
  <si>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</si>
  <si>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</si>
  <si>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</si>
  <si>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</si>
  <si>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</si>
  <si>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</si>
  <si>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</si>
  <si>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</si>
  <si>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</si>
  <si>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</si>
  <si>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</si>
  <si>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</si>
  <si>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</si>
  <si>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</si>
  <si>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</si>
  <si>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</si>
  <si>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</si>
  <si>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</si>
  <si>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</si>
  <si>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</si>
  <si>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</si>
  <si>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</si>
  <si>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</si>
  <si>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</si>
  <si>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</si>
  <si>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</si>
  <si>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</si>
  <si>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</si>
  <si>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</si>
  <si>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</si>
  <si>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</si>
  <si>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</si>
  <si>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</si>
  <si>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</si>
  <si>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</si>
  <si>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</si>
  <si>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</si>
  <si>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</si>
  <si>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</si>
  <si>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</si>
  <si>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</si>
  <si>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</si>
  <si>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</si>
  <si>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</si>
  <si>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</si>
  <si>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</si>
  <si>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</si>
  <si>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</si>
  <si>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</si>
  <si>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</si>
  <si>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</si>
  <si>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</si>
  <si>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</si>
  <si>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</si>
  <si>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</si>
  <si>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</si>
  <si>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</si>
  <si>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</si>
  <si>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</si>
  <si>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</si>
  <si>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</si>
  <si>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</si>
  <si>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</si>
  <si>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</si>
  <si>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</si>
  <si>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</si>
  <si>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</si>
  <si>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</si>
  <si>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</si>
  <si>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</si>
  <si>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</si>
  <si>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</si>
  <si>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</si>
  <si>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</si>
  <si>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</si>
  <si>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</si>
  <si>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</si>
  <si>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</si>
  <si>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</si>
  <si>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</si>
  <si>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</si>
  <si>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</si>
  <si>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</si>
  <si>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</si>
  <si>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</si>
  <si>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</si>
  <si>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</si>
  <si>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</si>
  <si>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</si>
  <si>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</si>
  <si>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</si>
  <si>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</si>
  <si>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</si>
  <si>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</si>
  <si>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</si>
  <si>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</si>
  <si>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</si>
  <si>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</si>
  <si>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</si>
  <si>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</si>
  <si>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</si>
  <si>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</si>
  <si>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</si>
  <si>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</si>
  <si>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</si>
  <si>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</si>
  <si>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</si>
  <si>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</si>
  <si>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</si>
  <si>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</si>
  <si>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</si>
  <si>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</si>
  <si>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</si>
  <si>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</si>
  <si>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</si>
  <si>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</si>
  <si>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</si>
  <si>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</si>
  <si>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</si>
  <si>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</si>
  <si>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</si>
  <si>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</si>
  <si>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</si>
  <si>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</si>
  <si>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</si>
  <si>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</si>
  <si>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</si>
  <si>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</si>
  <si>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</si>
  <si>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</si>
  <si>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</si>
  <si>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</si>
  <si>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</si>
  <si>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</si>
  <si>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</si>
  <si>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</si>
  <si>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</si>
  <si>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</si>
  <si>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</si>
  <si>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</si>
  <si>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</si>
  <si>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</si>
  <si>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</si>
  <si>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</si>
  <si>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</si>
  <si>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</si>
  <si>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</si>
  <si>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</si>
  <si>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</si>
  <si>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</si>
  <si>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</si>
  <si>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</si>
  <si>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</si>
  <si>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</si>
  <si>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</si>
  <si>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</si>
  <si>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</si>
  <si>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</si>
  <si>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</si>
  <si>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</si>
  <si>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</si>
  <si>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</si>
  <si>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</si>
  <si>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</si>
  <si>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</si>
  <si>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</si>
  <si>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</si>
  <si>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</si>
  <si>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</si>
  <si>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</si>
  <si>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</si>
  <si>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</si>
  <si>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</si>
  <si>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</si>
  <si>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</si>
  <si>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</si>
  <si>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</si>
  <si>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</si>
  <si>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</si>
  <si>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</si>
  <si>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</si>
  <si>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</si>
  <si>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</si>
  <si>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</si>
  <si>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</si>
  <si>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</si>
  <si>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</si>
  <si>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</si>
  <si>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</si>
  <si>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</si>
  <si>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</si>
  <si>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</si>
  <si>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</si>
  <si>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</si>
  <si>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</si>
  <si>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</si>
  <si>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</si>
  <si>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</si>
  <si>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</si>
  <si>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</si>
  <si>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</si>
  <si>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</si>
  <si>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</si>
  <si>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</si>
  <si>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</si>
  <si>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</si>
  <si>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</si>
  <si>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</si>
  <si>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</si>
  <si>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</si>
  <si>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</si>
  <si>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</si>
  <si>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</si>
  <si>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</si>
  <si>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</si>
  <si>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</si>
  <si>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</si>
  <si>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</si>
  <si>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</si>
  <si>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</si>
  <si>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</si>
  <si>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</si>
  <si>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</si>
  <si>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</si>
  <si>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</si>
  <si>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</si>
  <si>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</si>
  <si>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</si>
  <si>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</si>
  <si>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</si>
  <si>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</si>
  <si>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</si>
  <si>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</si>
  <si>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</si>
  <si>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</si>
  <si>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</si>
  <si>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</si>
  <si>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</si>
  <si>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</si>
  <si>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</si>
  <si>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</si>
  <si>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</si>
  <si>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</si>
  <si>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</si>
  <si>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</si>
  <si>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</si>
  <si>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</si>
  <si>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</si>
  <si>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</si>
  <si>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</si>
  <si>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</si>
  <si>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</si>
  <si>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</si>
  <si>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</si>
  <si>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</si>
  <si>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</si>
  <si>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</si>
  <si>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</si>
  <si>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</si>
  <si>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</si>
  <si>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</si>
  <si>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</si>
  <si>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</si>
  <si>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</si>
  <si>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</si>
  <si>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</si>
  <si>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</si>
  <si>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</si>
  <si>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</si>
  <si>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</si>
  <si>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</si>
  <si>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</si>
  <si>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</si>
  <si>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</si>
  <si>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</si>
  <si>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</si>
  <si>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</si>
  <si>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</si>
  <si>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</si>
  <si>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</si>
  <si>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</si>
  <si>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</si>
  <si>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</si>
  <si>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</si>
  <si>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</si>
  <si>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</si>
  <si>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</si>
  <si>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</si>
  <si>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</si>
  <si>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</si>
  <si>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</si>
  <si>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</si>
  <si>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</si>
  <si>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</si>
  <si>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</si>
  <si>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</si>
  <si>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</si>
  <si>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</si>
  <si>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</si>
  <si>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</si>
  <si>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</si>
  <si>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</si>
  <si>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</si>
  <si>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</si>
  <si>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</si>
  <si>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</si>
  <si>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</si>
  <si>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</si>
  <si>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</si>
  <si>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</si>
  <si>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</si>
  <si>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</si>
  <si>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</si>
  <si>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</si>
  <si>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</si>
  <si>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</si>
  <si>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</si>
  <si>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</si>
  <si>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</si>
  <si>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</si>
  <si>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</si>
  <si>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</si>
  <si>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</si>
  <si>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</si>
  <si>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</si>
  <si>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</si>
  <si>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</si>
  <si>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</si>
  <si>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</si>
  <si>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</si>
  <si>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</si>
  <si>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</si>
  <si>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</si>
  <si>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</si>
  <si>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</si>
  <si>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</si>
  <si>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</si>
  <si>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</si>
  <si>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</si>
  <si>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</si>
  <si>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</si>
  <si>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</si>
  <si>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</si>
  <si>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</si>
  <si>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</si>
  <si>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</si>
  <si>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</si>
  <si>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</si>
  <si>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</si>
  <si>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</si>
  <si>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</si>
  <si>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</si>
  <si>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</si>
  <si>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</si>
  <si>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</si>
  <si>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</si>
  <si>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</si>
  <si>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</si>
  <si>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</si>
  <si>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</si>
  <si>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</si>
  <si>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</si>
  <si>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</si>
  <si>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</si>
  <si>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</si>
  <si>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</si>
  <si>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</si>
  <si>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</si>
  <si>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</si>
  <si>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</si>
  <si>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</si>
  <si>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</si>
  <si>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</si>
  <si>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</si>
  <si>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</si>
  <si>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</si>
  <si>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</si>
  <si>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</si>
  <si>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</si>
  <si>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</si>
  <si>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</si>
  <si>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</si>
  <si>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</si>
  <si>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</si>
  <si>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</si>
  <si>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</si>
  <si>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</si>
  <si>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</si>
  <si>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</si>
  <si>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</si>
  <si>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</si>
  <si>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</si>
  <si>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</si>
  <si>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</si>
  <si>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</si>
  <si>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</si>
  <si>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</si>
  <si>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</si>
  <si>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</si>
  <si>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</si>
  <si>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</si>
  <si>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</si>
  <si>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</si>
  <si>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</si>
  <si>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</si>
  <si>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</si>
  <si>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</si>
  <si>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</si>
  <si>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</si>
  <si>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</si>
  <si>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</si>
  <si>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</si>
  <si>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</si>
  <si>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</si>
  <si>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</si>
  <si>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</si>
  <si>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</si>
  <si>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</si>
  <si>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</si>
  <si>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</si>
  <si>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</si>
  <si>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</si>
  <si>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</si>
  <si>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</si>
  <si>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</si>
  <si>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</si>
  <si>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</si>
  <si>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</si>
  <si>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</si>
  <si>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</si>
  <si>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</si>
  <si>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</si>
  <si>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</si>
  <si>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</si>
  <si>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</si>
  <si>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</si>
  <si>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</si>
  <si>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</si>
  <si>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</si>
  <si>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</si>
  <si>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</si>
  <si>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</si>
  <si>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</si>
  <si>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</si>
  <si>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</si>
  <si>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</si>
  <si>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</si>
  <si>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</si>
  <si>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</si>
  <si>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</si>
  <si>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</si>
  <si>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</si>
  <si>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</si>
  <si>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</si>
  <si>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</si>
  <si>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</si>
  <si>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</si>
  <si>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</si>
  <si>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</si>
  <si>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</si>
  <si>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</si>
  <si>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</si>
  <si>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</si>
  <si>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</si>
  <si>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</si>
  <si>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</si>
  <si>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</si>
  <si>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</si>
  <si>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</si>
  <si>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</si>
  <si>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</si>
  <si>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</si>
  <si>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</si>
  <si>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</si>
  <si>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</si>
  <si>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</si>
  <si>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</si>
  <si>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</si>
  <si>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</si>
  <si>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</si>
  <si>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</si>
  <si>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</si>
  <si>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</si>
  <si>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</si>
  <si>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</si>
  <si>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</si>
  <si>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</si>
  <si>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</si>
  <si>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</si>
  <si>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</si>
  <si>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</si>
  <si>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</si>
  <si>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</si>
  <si>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</si>
  <si>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</si>
  <si>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</si>
  <si>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</si>
  <si>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</si>
  <si>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</si>
  <si>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</si>
  <si>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</si>
  <si>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</si>
  <si>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</si>
  <si>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</si>
  <si>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</si>
  <si>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</si>
  <si>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</si>
  <si>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</si>
  <si>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</si>
  <si>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</si>
  <si>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</si>
  <si>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</si>
  <si>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</si>
  <si>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</si>
  <si>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</si>
  <si>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</si>
  <si>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</si>
  <si>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</si>
  <si>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</si>
  <si>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</si>
  <si>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</si>
  <si>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</si>
  <si>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</si>
  <si>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</si>
  <si>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</si>
  <si>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</si>
  <si>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</si>
  <si>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</si>
  <si>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</si>
  <si>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</si>
  <si>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</si>
  <si>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</si>
  <si>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</si>
  <si>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</si>
  <si>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</si>
  <si>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</si>
  <si>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</si>
  <si>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</si>
  <si>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</si>
  <si>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</si>
  <si>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</si>
  <si>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</si>
  <si>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</si>
  <si>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</si>
  <si>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</si>
  <si>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</si>
  <si>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</si>
  <si>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</si>
  <si>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</si>
  <si>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</si>
  <si>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</si>
  <si>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</si>
  <si>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</si>
  <si>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</si>
  <si>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</si>
  <si>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</si>
  <si>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</si>
  <si>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</si>
  <si>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</si>
  <si>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</si>
  <si>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</si>
  <si>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</si>
  <si>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</si>
  <si>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</si>
  <si>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</si>
  <si>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</si>
  <si>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</si>
  <si>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</si>
  <si>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</si>
  <si>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</si>
  <si>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</si>
  <si>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</si>
  <si>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</si>
  <si>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</si>
  <si>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</si>
  <si>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</si>
  <si>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</si>
  <si>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</si>
  <si>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</si>
  <si>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</si>
  <si>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</si>
  <si>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</si>
  <si>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</si>
  <si>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</si>
  <si>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</si>
  <si>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</si>
  <si>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</si>
  <si>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</si>
  <si>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</si>
  <si>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</si>
  <si>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</si>
  <si>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</si>
  <si>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</si>
  <si>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</si>
  <si>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</si>
  <si>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</si>
  <si>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</si>
  <si>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</si>
  <si>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</si>
  <si>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</si>
  <si>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</si>
  <si>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</si>
  <si>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</si>
  <si>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</si>
  <si>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</si>
  <si>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</si>
  <si>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</si>
  <si>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</si>
  <si>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</si>
  <si>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</si>
  <si>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</si>
  <si>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</si>
  <si>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</si>
  <si>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</si>
  <si>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</si>
  <si>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</si>
  <si>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</si>
  <si>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</si>
  <si>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</si>
  <si>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</si>
  <si>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</si>
  <si>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</si>
  <si>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</si>
  <si>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</si>
  <si>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</si>
  <si>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</si>
  <si>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</si>
  <si>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</si>
  <si>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</si>
  <si>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</si>
  <si>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</si>
  <si>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</si>
  <si>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</si>
  <si>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</si>
  <si>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</si>
  <si>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</si>
  <si>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</si>
  <si>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</si>
  <si>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</si>
  <si>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</si>
  <si>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</si>
  <si>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</si>
  <si>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</si>
  <si>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</si>
  <si>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</si>
  <si>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</si>
  <si>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</si>
  <si>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</si>
  <si>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</si>
  <si>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</si>
  <si>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</si>
  <si>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</si>
  <si>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</si>
  <si>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</si>
  <si>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</si>
  <si>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</si>
  <si>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</si>
  <si>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</si>
  <si>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</si>
  <si>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</si>
  <si>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</si>
  <si>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</si>
  <si>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</si>
  <si>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</si>
  <si>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</si>
  <si>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</si>
  <si>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</si>
  <si>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</si>
  <si>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</si>
  <si>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</si>
  <si>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</si>
  <si>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</si>
  <si>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</si>
  <si>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</si>
  <si>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</si>
  <si>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</si>
  <si>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</si>
  <si>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</si>
  <si>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</si>
  <si>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</si>
  <si>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</si>
  <si>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</si>
  <si>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</si>
  <si>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</si>
  <si>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</si>
  <si>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</si>
  <si>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</si>
  <si>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</si>
  <si>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</si>
  <si>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</si>
  <si>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</si>
  <si>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</si>
  <si>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</si>
  <si>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</si>
  <si>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</si>
  <si>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</si>
  <si>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</si>
  <si>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</si>
  <si>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</si>
  <si>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</si>
  <si>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</si>
  <si>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</si>
  <si>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</si>
  <si>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</si>
  <si>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</si>
  <si>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</si>
  <si>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</si>
  <si>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</si>
  <si>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</si>
  <si>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</si>
  <si>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</si>
  <si>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</si>
  <si>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</si>
  <si>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</si>
  <si>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</si>
  <si>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</si>
  <si>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</si>
  <si>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</si>
  <si>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</si>
  <si>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</si>
  <si>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</si>
  <si>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</si>
  <si>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</si>
  <si>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</si>
  <si>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</si>
  <si>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</si>
  <si>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</si>
  <si>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</si>
  <si>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</si>
  <si>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</si>
  <si>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</si>
  <si>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</si>
  <si>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</si>
  <si>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</si>
  <si>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</si>
  <si>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</si>
  <si>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</si>
  <si>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</si>
  <si>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</si>
  <si>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</si>
  <si>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</si>
  <si>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</si>
  <si>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</si>
  <si>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</si>
  <si>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</si>
  <si>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</si>
  <si>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</si>
  <si>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</si>
  <si>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</si>
  <si>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</si>
  <si>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</si>
  <si>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</si>
  <si>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</si>
  <si>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</si>
  <si>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</si>
  <si>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</si>
  <si>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</si>
  <si>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</si>
  <si>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</si>
  <si>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</si>
  <si>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</si>
  <si>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</si>
  <si>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</si>
  <si>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</si>
  <si>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</si>
  <si>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</si>
  <si>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</si>
  <si>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</si>
  <si>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</si>
  <si>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</si>
  <si>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</si>
  <si>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</si>
  <si>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</si>
  <si>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</si>
  <si>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</si>
  <si>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</si>
  <si>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</si>
  <si>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</si>
  <si>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</si>
  <si>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</si>
  <si>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</si>
  <si>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</si>
  <si>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</si>
  <si>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</si>
  <si>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</si>
  <si>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</si>
  <si>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</si>
  <si>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</si>
  <si>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</si>
  <si>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</si>
  <si>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</si>
  <si>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</si>
  <si>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</si>
  <si>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</si>
  <si>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</si>
  <si>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</si>
  <si>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</si>
  <si>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</si>
  <si>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</si>
  <si>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</si>
  <si>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</si>
  <si>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</si>
  <si>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</si>
  <si>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</si>
  <si>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</si>
  <si>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</si>
  <si>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</si>
  <si>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</si>
  <si>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</si>
  <si>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</si>
  <si>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</si>
  <si>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</si>
  <si>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</si>
  <si>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</si>
  <si>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</si>
  <si>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</si>
  <si>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</si>
  <si>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</si>
  <si>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</si>
  <si>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</si>
  <si>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</si>
  <si>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</si>
  <si>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</si>
  <si>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</si>
  <si>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</si>
  <si>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</si>
  <si>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</si>
  <si>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</si>
  <si>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</si>
  <si>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</si>
  <si>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</si>
  <si>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</si>
  <si>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</si>
  <si>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</si>
  <si>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</si>
  <si>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</si>
  <si>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</si>
  <si>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</si>
  <si>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</si>
  <si>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</si>
  <si>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</si>
  <si>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</si>
  <si>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</si>
  <si>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</si>
  <si>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</si>
  <si>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</si>
  <si>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</si>
  <si>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</si>
  <si>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</si>
  <si>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</si>
  <si>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</si>
  <si>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</si>
  <si>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</si>
  <si>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</si>
  <si>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</si>
  <si>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</si>
  <si>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</si>
  <si>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</si>
  <si>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</si>
  <si>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</si>
  <si>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</si>
  <si>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</si>
  <si>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</si>
  <si>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</si>
  <si>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</si>
  <si>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</si>
  <si>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</si>
  <si>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</si>
  <si>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</si>
  <si>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</si>
  <si>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</si>
  <si>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</si>
  <si>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</si>
  <si>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</si>
  <si>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</si>
  <si>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</si>
  <si>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</si>
  <si>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</si>
  <si>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</si>
  <si>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</si>
  <si>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</si>
  <si>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</si>
  <si>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</si>
  <si>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</si>
  <si>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</si>
  <si>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</si>
  <si>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</si>
  <si>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</si>
  <si>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</si>
  <si>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</si>
  <si>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</si>
  <si>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</si>
  <si>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</si>
  <si>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</si>
  <si>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</si>
  <si>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</si>
  <si>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</si>
  <si>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</si>
  <si>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</si>
  <si>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</si>
  <si>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</si>
  <si>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</si>
  <si>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</si>
  <si>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</si>
  <si>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</si>
  <si>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</si>
  <si>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</si>
  <si>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</si>
  <si>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</si>
  <si>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</si>
  <si>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</si>
  <si>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</si>
  <si>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</si>
  <si>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</si>
  <si>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</si>
  <si>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</si>
  <si>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</si>
  <si>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</si>
  <si>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</si>
  <si>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</si>
  <si>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</si>
  <si>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</si>
  <si>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</si>
  <si>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</si>
  <si>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</si>
  <si>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</si>
  <si>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</si>
  <si>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</si>
  <si>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</si>
  <si>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</si>
  <si>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</si>
  <si>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</si>
  <si>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</si>
  <si>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</si>
  <si>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</si>
  <si>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</si>
  <si>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</si>
  <si>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</si>
  <si>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</si>
  <si>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</si>
  <si>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</si>
  <si>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</si>
  <si>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</si>
  <si>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</si>
  <si>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</si>
  <si>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</si>
  <si>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</si>
  <si>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</si>
  <si>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</si>
  <si>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</si>
  <si>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</si>
  <si>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</si>
  <si>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</si>
  <si>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</si>
  <si>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</si>
  <si>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</si>
  <si>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</si>
  <si>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</si>
  <si>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</si>
  <si>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</si>
  <si>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</si>
  <si>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</si>
  <si>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</si>
  <si>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</si>
  <si>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</si>
  <si>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</si>
  <si>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</si>
  <si>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</si>
  <si>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</si>
  <si>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</si>
  <si>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</si>
  <si>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</si>
  <si>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</si>
  <si>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</si>
  <si>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</si>
  <si>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</si>
  <si>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</si>
  <si>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</si>
  <si>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</si>
  <si>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</si>
  <si>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</si>
  <si>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</si>
  <si>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</si>
  <si>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</si>
  <si>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</si>
  <si>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</si>
  <si>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</si>
  <si>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</si>
  <si>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</si>
  <si>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</si>
  <si>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</si>
  <si>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</si>
  <si>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</si>
  <si>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</si>
  <si>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</si>
  <si>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</si>
  <si>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</si>
  <si>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</si>
  <si>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</si>
  <si>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</si>
  <si>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</si>
  <si>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</si>
  <si>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</si>
  <si>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</si>
  <si>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</si>
  <si>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</si>
  <si>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</si>
  <si>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</si>
  <si>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</si>
  <si>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</si>
  <si>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</si>
  <si>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</si>
  <si>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</si>
  <si>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</si>
  <si>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</si>
  <si>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</si>
  <si>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</si>
  <si>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</si>
  <si>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</si>
  <si>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</si>
  <si>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</si>
  <si>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</si>
  <si>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</si>
  <si>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</si>
  <si>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</si>
  <si>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</si>
  <si>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</si>
  <si>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</si>
  <si>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</si>
  <si>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</si>
  <si>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</si>
  <si>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</si>
  <si>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</si>
  <si>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</si>
  <si>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</si>
  <si>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</si>
  <si>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</si>
  <si>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</si>
  <si>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</si>
  <si>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</si>
  <si>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</si>
  <si>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</si>
  <si>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</si>
  <si>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</si>
  <si>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</si>
  <si>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</si>
  <si>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</si>
  <si>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</si>
  <si>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</si>
  <si>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</si>
  <si>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</si>
  <si>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</si>
  <si>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</si>
  <si>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</si>
  <si>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</si>
  <si>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</si>
  <si>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</si>
  <si>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</si>
  <si>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</si>
  <si>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</si>
  <si>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</si>
  <si>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</si>
  <si>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</si>
  <si>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</si>
  <si>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</si>
  <si>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</si>
  <si>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</si>
  <si>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</si>
  <si>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</si>
  <si>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</si>
  <si>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</si>
  <si>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</si>
  <si>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</si>
  <si>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</si>
  <si>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</si>
  <si>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</si>
  <si>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</si>
  <si>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</si>
  <si>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</si>
  <si>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</si>
  <si>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</si>
  <si>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</si>
  <si>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</si>
  <si>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</si>
  <si>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</si>
  <si>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</si>
  <si>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</si>
  <si>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</si>
  <si>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</si>
  <si>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</si>
  <si>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</si>
  <si>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</si>
  <si>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</si>
  <si>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</si>
  <si>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</si>
  <si>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</si>
  <si>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</si>
  <si>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</si>
  <si>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</si>
  <si>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</si>
  <si>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</si>
  <si>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</si>
  <si>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</si>
  <si>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</si>
  <si>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</si>
  <si>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</si>
  <si>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</si>
  <si>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</si>
  <si>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</si>
  <si>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</si>
  <si>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</si>
  <si>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</si>
  <si>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</si>
  <si>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</si>
  <si>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</si>
  <si>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</si>
  <si>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</si>
  <si>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</si>
  <si>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</si>
  <si>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</si>
  <si>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</si>
  <si>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</si>
  <si>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</si>
  <si>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</si>
  <si>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</si>
  <si>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</si>
  <si>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</si>
  <si>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</si>
  <si>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</si>
  <si>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</si>
  <si>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</si>
  <si>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</si>
  <si>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</si>
  <si>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</si>
  <si>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</si>
  <si>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</si>
  <si>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</si>
  <si>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</si>
  <si>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</si>
  <si>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</si>
  <si>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</si>
  <si>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</si>
  <si>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</si>
  <si>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</si>
  <si>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</si>
  <si>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</si>
  <si>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</si>
  <si>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</si>
  <si>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</si>
  <si>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</si>
  <si>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</si>
  <si>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</si>
  <si>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</si>
  <si>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</si>
  <si>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</si>
  <si>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</si>
  <si>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</si>
  <si>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</si>
  <si>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</si>
  <si>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</si>
  <si>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</si>
  <si>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</si>
  <si>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</si>
  <si>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</si>
  <si>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</si>
  <si>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</si>
  <si>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</si>
  <si>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</si>
  <si>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</si>
  <si>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</si>
  <si>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</si>
  <si>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</si>
  <si>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</si>
  <si>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</si>
  <si>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</si>
  <si>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</si>
  <si>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</si>
  <si>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</si>
  <si>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</si>
  <si>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</si>
  <si>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</si>
  <si>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</si>
  <si>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</si>
  <si>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</si>
  <si>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</si>
  <si>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</si>
  <si>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</si>
  <si>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</si>
  <si>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</si>
  <si>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</si>
  <si>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</si>
  <si>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</si>
  <si>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</si>
  <si>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</si>
  <si>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</si>
  <si>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</si>
  <si>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</si>
  <si>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</si>
  <si>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</si>
  <si>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</si>
  <si>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</si>
  <si>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</si>
  <si>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</si>
  <si>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</si>
  <si>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</si>
  <si>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</si>
  <si>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</si>
  <si>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</si>
  <si>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</si>
  <si>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</si>
  <si>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</si>
  <si>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</si>
  <si>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</si>
  <si>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</si>
  <si>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</si>
  <si>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</si>
  <si>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</si>
  <si>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</si>
  <si>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</si>
  <si>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</si>
  <si>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</si>
  <si>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</si>
  <si>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</si>
  <si>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</si>
  <si>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</si>
  <si>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</si>
  <si>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</si>
  <si>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</si>
  <si>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</si>
  <si>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</si>
  <si>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</si>
  <si>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</si>
  <si>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</si>
  <si>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</si>
  <si>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</si>
  <si>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</si>
  <si>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</si>
  <si>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</si>
  <si>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</si>
  <si>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</si>
  <si>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</si>
  <si>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</si>
  <si>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</si>
  <si>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</si>
  <si>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</si>
  <si>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</si>
  <si>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</si>
  <si>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</si>
  <si>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</si>
  <si>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</si>
  <si>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</si>
  <si>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</si>
  <si>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</si>
  <si>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</si>
  <si>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</si>
  <si>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</si>
  <si>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</si>
  <si>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</si>
  <si>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</si>
  <si>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</si>
  <si>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</si>
  <si>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</si>
  <si>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</si>
  <si>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</si>
  <si>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</si>
  <si>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</si>
  <si>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</si>
  <si>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</si>
  <si>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</si>
  <si>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</si>
  <si>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</si>
  <si>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</si>
  <si>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</si>
  <si>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</si>
  <si>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</si>
  <si>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</si>
  <si>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</si>
  <si>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</si>
  <si>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</si>
  <si>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</si>
  <si>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</si>
  <si>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</si>
  <si>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</si>
  <si>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</si>
  <si>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</si>
  <si>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</si>
  <si>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</si>
  <si>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</si>
  <si>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</si>
  <si>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</si>
  <si>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</si>
  <si>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</si>
  <si>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</si>
  <si>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</si>
  <si>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</si>
  <si>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</si>
  <si>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</si>
  <si>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</si>
  <si>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</si>
  <si>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</si>
  <si>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</si>
  <si>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</si>
  <si>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</si>
  <si>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</si>
  <si>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</si>
  <si>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</si>
  <si>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</si>
  <si>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</si>
  <si>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</si>
  <si>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</si>
  <si>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</si>
  <si>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</si>
  <si>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</si>
  <si>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</si>
  <si>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</si>
  <si>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</si>
  <si>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</si>
  <si>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</si>
  <si>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</si>
  <si>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</si>
  <si>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</si>
  <si>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</si>
  <si>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</si>
  <si>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</si>
  <si>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</si>
  <si>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</si>
  <si>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</si>
  <si>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</si>
  <si>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</si>
  <si>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</si>
  <si>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</si>
  <si>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</si>
  <si>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</si>
  <si>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</si>
  <si>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</si>
  <si>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</si>
  <si>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</si>
  <si>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</si>
  <si>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</si>
  <si>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</si>
  <si>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</si>
  <si>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</si>
  <si>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</si>
  <si>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</si>
  <si>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</si>
  <si>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</si>
  <si>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</si>
  <si>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</si>
  <si>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</si>
  <si>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</si>
  <si>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</si>
  <si>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</si>
  <si>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</si>
  <si>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</si>
  <si>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</si>
  <si>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</si>
  <si>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</si>
  <si>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</si>
  <si>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</si>
  <si>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</si>
  <si>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</si>
  <si>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</si>
  <si>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</si>
  <si>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</si>
  <si>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</si>
  <si>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</si>
  <si>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</si>
  <si>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</si>
  <si>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</si>
  <si>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</si>
  <si>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</si>
  <si>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</si>
  <si>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</si>
  <si>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</si>
  <si>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</si>
  <si>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</si>
  <si>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</si>
  <si>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</si>
  <si>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</si>
  <si>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</si>
  <si>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</si>
  <si>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</si>
  <si>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</si>
  <si>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</si>
  <si>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</si>
  <si>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</si>
  <si>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</si>
  <si>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</si>
  <si>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</si>
  <si>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</si>
  <si>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</si>
  <si>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</si>
  <si>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</si>
  <si>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</si>
  <si>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</si>
  <si>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</si>
  <si>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</si>
  <si>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</si>
  <si>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</si>
  <si>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</si>
  <si>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</si>
  <si>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</si>
  <si>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</si>
  <si>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</si>
  <si>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</si>
  <si>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</si>
  <si>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</si>
  <si>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</si>
  <si>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</si>
  <si>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</si>
  <si>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</si>
  <si>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</si>
  <si>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</si>
  <si>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</si>
  <si>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</si>
  <si>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</si>
  <si>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</si>
  <si>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</si>
  <si>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</si>
  <si>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</si>
  <si>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</si>
  <si>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</si>
  <si>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</si>
  <si>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</si>
  <si>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</si>
  <si>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</si>
  <si>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</si>
  <si>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</si>
  <si>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</si>
  <si>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</si>
  <si>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</si>
  <si>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</si>
  <si>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</si>
  <si>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</si>
  <si>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</si>
  <si>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</si>
  <si>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</si>
  <si>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</si>
  <si>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</si>
  <si>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</si>
  <si>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</si>
  <si>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</si>
  <si>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</si>
  <si>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</si>
  <si>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</si>
  <si>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</si>
  <si>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</si>
  <si>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</si>
  <si>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</si>
  <si>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</si>
  <si>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</si>
  <si>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</si>
  <si>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</si>
  <si>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</si>
  <si>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</si>
  <si>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</si>
  <si>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</si>
  <si>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</si>
  <si>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</si>
  <si>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</si>
  <si>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</si>
  <si>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</si>
  <si>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</si>
  <si>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</si>
  <si>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</si>
  <si>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</si>
  <si>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</si>
  <si>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</si>
  <si>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</si>
  <si>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</si>
  <si>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</si>
  <si>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</si>
  <si>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</si>
  <si>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</si>
  <si>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</si>
  <si>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</si>
  <si>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</si>
  <si>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</si>
  <si>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</si>
  <si>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</si>
  <si>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</si>
  <si>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</si>
  <si>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</si>
  <si>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</si>
  <si>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</si>
  <si>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</si>
  <si>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</si>
  <si>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</si>
  <si>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</si>
  <si>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</si>
  <si>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</si>
  <si>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</si>
  <si>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</si>
  <si>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</si>
  <si>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</si>
  <si>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</si>
  <si>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</si>
  <si>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</si>
  <si>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</si>
  <si>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</si>
  <si>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</si>
  <si>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</si>
  <si>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</si>
  <si>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</si>
  <si>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</si>
  <si>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</si>
  <si>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</si>
  <si>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</si>
  <si>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</si>
  <si>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</si>
  <si>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</si>
  <si>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</si>
  <si>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</si>
  <si>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</si>
  <si>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</si>
  <si>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</si>
  <si>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</si>
  <si>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</si>
  <si>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</si>
  <si>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</si>
  <si>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</si>
  <si>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</si>
  <si>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</si>
  <si>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</si>
  <si>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</si>
  <si>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</si>
  <si>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</si>
  <si>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</si>
  <si>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</si>
  <si>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</si>
  <si>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</si>
  <si>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</si>
  <si>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</si>
  <si>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</si>
  <si>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</si>
  <si>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</si>
  <si>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</si>
  <si>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</si>
  <si>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</si>
  <si>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</si>
  <si>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</si>
  <si>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</si>
  <si>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</si>
  <si>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</si>
  <si>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</si>
  <si>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</si>
  <si>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</si>
  <si>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</si>
  <si>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</si>
  <si>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</si>
  <si>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</si>
  <si>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</si>
  <si>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</si>
  <si>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</si>
  <si>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</si>
  <si>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</si>
  <si>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</si>
  <si>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</si>
  <si>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</si>
  <si>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</si>
  <si>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</si>
  <si>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</si>
  <si>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</si>
  <si>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</si>
  <si>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</si>
  <si>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</si>
  <si>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</si>
  <si>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</si>
  <si>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</si>
  <si>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</si>
  <si>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</si>
  <si>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</si>
  <si>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</si>
  <si>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</si>
  <si>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</si>
  <si>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</si>
  <si>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</si>
  <si>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</si>
  <si>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</si>
  <si>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</si>
  <si>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</si>
  <si>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</si>
  <si>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</si>
  <si>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</si>
  <si>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</si>
  <si>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</si>
  <si>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</si>
  <si>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</si>
  <si>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</si>
  <si>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</si>
  <si>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</si>
  <si>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</si>
  <si>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</si>
  <si>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</si>
  <si>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</si>
  <si>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</si>
  <si>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</si>
  <si>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</si>
  <si>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</si>
  <si>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</si>
  <si>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</si>
  <si>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</si>
  <si>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</si>
  <si>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</si>
  <si>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</si>
  <si>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</si>
  <si>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</si>
  <si>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</si>
  <si>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</si>
  <si>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</si>
  <si>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</si>
  <si>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</si>
  <si>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</si>
  <si>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</si>
  <si>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</si>
  <si>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</si>
  <si>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</si>
  <si>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</si>
  <si>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</si>
  <si>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</si>
  <si>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</si>
  <si>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</si>
  <si>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</si>
  <si>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</si>
  <si>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</si>
  <si>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</si>
  <si>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</si>
  <si>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</si>
  <si>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</si>
  <si>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</si>
  <si>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</si>
  <si>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</si>
  <si>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</si>
  <si>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</si>
  <si>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</si>
  <si>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</si>
  <si>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</si>
  <si>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</si>
  <si>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</si>
  <si>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</si>
  <si>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</si>
  <si>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</si>
  <si>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</si>
  <si>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</si>
  <si>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</si>
  <si>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</si>
  <si>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</si>
  <si>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</si>
  <si>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</si>
  <si>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</si>
  <si>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</si>
  <si>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</si>
  <si>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</si>
  <si>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</si>
  <si>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</si>
  <si>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</si>
  <si>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</si>
  <si>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</si>
  <si>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</si>
  <si>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</si>
  <si>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</si>
  <si>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</si>
  <si>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</si>
  <si>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</si>
  <si>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</si>
  <si>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</si>
  <si>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</si>
  <si>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</si>
  <si>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</si>
  <si>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</si>
  <si>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</si>
  <si>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</si>
  <si>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</si>
  <si>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</si>
  <si>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</si>
  <si>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</si>
  <si>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</si>
  <si>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</si>
  <si>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</si>
  <si>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</si>
  <si>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</si>
  <si>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</si>
  <si>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</si>
  <si>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</si>
  <si>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</si>
  <si>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</si>
  <si>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</si>
  <si>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</si>
  <si>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</si>
  <si>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</si>
  <si>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</si>
  <si>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</si>
  <si>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</si>
  <si>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</si>
  <si>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</si>
  <si>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</si>
  <si>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</si>
  <si>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</si>
  <si>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</si>
  <si>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</si>
  <si>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</si>
  <si>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</si>
  <si>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</si>
  <si>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</si>
  <si>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</si>
  <si>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</si>
  <si>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</si>
  <si>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</si>
  <si>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</si>
  <si>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</si>
  <si>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</si>
  <si>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</si>
  <si>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</si>
  <si>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</si>
  <si>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</si>
  <si>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</si>
  <si>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</si>
  <si>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</si>
  <si>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</si>
  <si>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</si>
  <si>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</si>
  <si>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</si>
  <si>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</si>
  <si>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</si>
  <si>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</si>
  <si>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</si>
  <si>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</si>
  <si>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</si>
  <si>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</si>
  <si>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</si>
  <si>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</si>
  <si>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</si>
  <si>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</si>
  <si>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</si>
  <si>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</si>
  <si>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</si>
  <si>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</si>
  <si>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</si>
  <si>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</si>
  <si>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</si>
  <si>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</si>
  <si>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</si>
  <si>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</si>
  <si>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</si>
  <si>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</si>
  <si>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</si>
  <si>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</si>
  <si>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</si>
  <si>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</si>
  <si>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</si>
  <si>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</si>
  <si>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</si>
  <si>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</si>
  <si>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</si>
  <si>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</si>
  <si>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</si>
  <si>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</si>
  <si>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</si>
  <si>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</si>
  <si>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</si>
  <si>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</si>
  <si>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</si>
  <si>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</si>
  <si>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</si>
  <si>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</si>
  <si>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</si>
  <si>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</si>
  <si>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</si>
  <si>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</si>
  <si>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</si>
  <si>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</si>
  <si>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</si>
  <si>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</si>
  <si>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</si>
  <si>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</si>
  <si>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</si>
  <si>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</si>
  <si>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</si>
  <si>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</si>
  <si>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</si>
  <si>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</si>
  <si>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</si>
  <si>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</si>
  <si>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</si>
  <si>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</si>
  <si>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</si>
  <si>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</si>
  <si>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</si>
  <si>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</si>
  <si>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</si>
  <si>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</si>
  <si>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</si>
  <si>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</si>
  <si>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</si>
  <si>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</si>
  <si>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</si>
  <si>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</si>
  <si>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</si>
  <si>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</si>
  <si>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</si>
  <si>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</si>
  <si>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</si>
  <si>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</si>
  <si>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</si>
  <si>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</si>
  <si>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</si>
  <si>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</si>
  <si>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</si>
  <si>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</si>
  <si>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</si>
  <si>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</si>
  <si>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</si>
  <si>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</si>
  <si>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</si>
  <si>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</si>
  <si>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</si>
  <si>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</si>
  <si>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</si>
  <si>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</si>
  <si>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</si>
  <si>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</si>
  <si>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</si>
  <si>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</si>
  <si>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</si>
  <si>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</si>
  <si>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</si>
  <si>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</si>
  <si>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</si>
  <si>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</si>
  <si>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</si>
  <si>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</si>
  <si>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</si>
  <si>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</si>
  <si>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</si>
  <si>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</si>
  <si>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</si>
  <si>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</si>
  <si>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</si>
  <si>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</si>
  <si>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</si>
  <si>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</si>
  <si>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</si>
  <si>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</si>
  <si>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</si>
  <si>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</si>
  <si>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</si>
  <si>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</si>
  <si>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</si>
  <si>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</si>
  <si>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</si>
  <si>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</si>
  <si>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</si>
  <si>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</si>
  <si>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</si>
  <si>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</si>
  <si>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</si>
  <si>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</si>
  <si>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</si>
  <si>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</si>
  <si>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</si>
  <si>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</si>
  <si>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</si>
  <si>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</si>
  <si>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</si>
  <si>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</si>
  <si>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</si>
  <si>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</si>
  <si>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</si>
  <si>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</si>
  <si>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</si>
  <si>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</si>
  <si>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</si>
  <si>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</si>
  <si>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</si>
  <si>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</si>
  <si>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</si>
  <si>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</si>
  <si>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</si>
  <si>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</si>
  <si>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</si>
  <si>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</si>
  <si>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</si>
  <si>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</si>
  <si>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</si>
  <si>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</si>
  <si>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</si>
  <si>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</si>
  <si>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</si>
  <si>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</si>
  <si>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</si>
  <si>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</si>
  <si>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</si>
  <si>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</si>
  <si>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</si>
  <si>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</si>
  <si>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</si>
  <si>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</si>
  <si>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</si>
  <si>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</si>
  <si>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</si>
  <si>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</si>
  <si>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</si>
  <si>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</si>
  <si>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</si>
  <si>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</si>
  <si>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</si>
  <si>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</si>
  <si>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</si>
  <si>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</si>
  <si>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</si>
  <si>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</si>
  <si>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</si>
  <si>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</si>
  <si>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</si>
  <si>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</si>
  <si>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</si>
  <si>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</si>
  <si>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</si>
  <si>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</si>
  <si>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</si>
  <si>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</si>
  <si>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</si>
  <si>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</si>
  <si>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</si>
  <si>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</si>
  <si>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</si>
  <si>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</si>
  <si>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</si>
  <si>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</si>
  <si>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</si>
  <si>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</si>
  <si>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</si>
  <si>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</si>
  <si>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</si>
  <si>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</si>
  <si>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</si>
  <si>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</si>
  <si>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</si>
  <si>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</si>
  <si>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</si>
  <si>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</si>
  <si>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</si>
  <si>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</si>
  <si>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</si>
  <si>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</si>
  <si>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</si>
  <si>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</si>
  <si>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</si>
  <si>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</si>
  <si>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</si>
  <si>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</si>
  <si>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</si>
  <si>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</si>
  <si>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</si>
  <si>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</si>
  <si>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</si>
  <si>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</si>
  <si>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</si>
  <si>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</si>
  <si>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</si>
  <si>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</si>
  <si>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</si>
  <si>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</si>
  <si>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</si>
  <si>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</si>
  <si>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</si>
  <si>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</si>
  <si>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</si>
  <si>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</si>
  <si>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</si>
  <si>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</si>
  <si>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</si>
  <si>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</si>
  <si>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</si>
  <si>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</si>
  <si>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</si>
  <si>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</si>
  <si>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</si>
  <si>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</si>
  <si>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</si>
  <si>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</si>
  <si>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</si>
  <si>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</si>
  <si>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</si>
  <si>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</si>
  <si>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</si>
  <si>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</si>
  <si>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</si>
  <si>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</si>
  <si>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</si>
  <si>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</si>
  <si>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</si>
  <si>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</si>
  <si>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</si>
  <si>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</si>
  <si>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</si>
  <si>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</si>
  <si>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</si>
  <si>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</si>
  <si>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</si>
  <si>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</si>
  <si>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</si>
  <si>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</si>
  <si>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</si>
  <si>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</si>
  <si>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</si>
  <si>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</si>
  <si>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</si>
  <si>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</si>
  <si>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</si>
  <si>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</si>
  <si>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</si>
  <si>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</si>
  <si>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</si>
  <si>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</si>
  <si>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</si>
  <si>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</si>
  <si>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</si>
  <si>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</si>
  <si>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</si>
  <si>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</si>
  <si>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</si>
  <si>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</si>
  <si>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</si>
  <si>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</si>
  <si>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</si>
  <si>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</si>
  <si>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</si>
  <si>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</si>
  <si>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</si>
  <si>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</si>
  <si>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</si>
  <si>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</si>
  <si>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</si>
  <si>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</si>
  <si>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</si>
  <si>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</si>
  <si>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</si>
  <si>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</si>
  <si>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</si>
  <si>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</si>
  <si>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</si>
  <si>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</si>
  <si>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</si>
  <si>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</si>
  <si>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</si>
  <si>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</si>
  <si>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</si>
  <si>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</si>
  <si>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</si>
  <si>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</si>
  <si>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</si>
  <si>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</si>
  <si>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</si>
  <si>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</si>
  <si>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</si>
  <si>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</si>
  <si>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</si>
  <si>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</si>
  <si>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</si>
  <si>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</si>
  <si>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</si>
  <si>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</si>
  <si>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</si>
  <si>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</si>
  <si>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</si>
  <si>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</si>
  <si>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</si>
  <si>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</si>
  <si>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</si>
  <si>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</si>
  <si>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</si>
  <si>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</si>
  <si>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</si>
  <si>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</si>
  <si>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</si>
  <si>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</si>
  <si>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</si>
  <si>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</si>
  <si>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</si>
  <si>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</si>
  <si>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</si>
  <si>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</si>
  <si>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</si>
  <si>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</si>
  <si>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</si>
  <si>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</si>
  <si>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</si>
  <si>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</si>
  <si>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</si>
  <si>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</si>
  <si>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</si>
  <si>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</si>
  <si>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</si>
  <si>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</si>
  <si>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</si>
  <si>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</si>
  <si>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</si>
  <si>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</si>
  <si>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</si>
  <si>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</si>
  <si>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</si>
  <si>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</si>
  <si>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</si>
  <si>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</si>
  <si>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</si>
  <si>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</si>
  <si>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</si>
  <si>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</si>
  <si>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</si>
  <si>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</si>
  <si>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</si>
  <si>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</si>
  <si>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</si>
  <si>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</si>
  <si>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</si>
  <si>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</si>
  <si>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</si>
  <si>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</si>
  <si>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</si>
  <si>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</si>
  <si>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</si>
  <si>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</si>
  <si>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</si>
  <si>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</si>
  <si>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</si>
  <si>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</si>
  <si>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</si>
  <si>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</si>
  <si>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</si>
  <si>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</si>
  <si>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</si>
  <si>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</si>
  <si>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</si>
  <si>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</si>
  <si>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</si>
  <si>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</si>
  <si>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</si>
  <si>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</si>
  <si>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</si>
  <si>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</si>
  <si>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</si>
  <si>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</si>
  <si>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</si>
  <si>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</si>
  <si>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</si>
  <si>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</si>
  <si>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</si>
  <si>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</si>
  <si>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</si>
  <si>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</si>
  <si>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</si>
  <si>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</si>
  <si>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</si>
  <si>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</si>
  <si>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</si>
  <si>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</si>
  <si>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</si>
  <si>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</si>
  <si>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</si>
  <si>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</si>
  <si>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</si>
  <si>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</si>
  <si>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</si>
  <si>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</si>
  <si>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</si>
  <si>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</si>
  <si>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</si>
  <si>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</si>
  <si>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</si>
  <si>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</si>
  <si>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</si>
  <si>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</si>
  <si>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</si>
  <si>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</si>
  <si>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</si>
  <si>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</si>
  <si>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</si>
  <si>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</si>
  <si>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</si>
  <si>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</si>
  <si>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</si>
  <si>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</si>
  <si>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</si>
  <si>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</si>
  <si>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</si>
  <si>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</si>
  <si>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</si>
  <si>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</si>
  <si>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</si>
  <si>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</si>
  <si>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</si>
  <si>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</si>
  <si>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</si>
  <si>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</si>
  <si>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</si>
  <si>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</si>
  <si>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</si>
  <si>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</si>
  <si>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</si>
  <si>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</si>
  <si>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</si>
  <si>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</si>
  <si>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</si>
  <si>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</si>
  <si>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</si>
  <si>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</si>
  <si>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</si>
  <si>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</si>
  <si>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</si>
  <si>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</si>
  <si>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</si>
  <si>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</si>
  <si>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</si>
  <si>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</si>
  <si>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</si>
  <si>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</si>
  <si>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</si>
  <si>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</si>
  <si>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</si>
  <si>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</si>
  <si>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</si>
  <si>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</si>
  <si>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</si>
  <si>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</si>
  <si>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</si>
  <si>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</si>
  <si>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</si>
  <si>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</si>
  <si>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</si>
  <si>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</si>
  <si>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</si>
  <si>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</si>
  <si>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</si>
  <si>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</si>
  <si>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</si>
  <si>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</si>
  <si>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</si>
  <si>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</si>
  <si>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</si>
  <si>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</si>
  <si>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</si>
  <si>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</si>
  <si>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</si>
  <si>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</si>
  <si>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</si>
  <si>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</si>
  <si>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</si>
  <si>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</si>
  <si>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</si>
  <si>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</si>
  <si>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</si>
  <si>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</si>
  <si>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</si>
  <si>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</si>
  <si>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</si>
  <si>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</si>
  <si>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</si>
  <si>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</si>
  <si>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</si>
  <si>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</si>
  <si>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</si>
  <si>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</si>
  <si>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</si>
  <si>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</si>
  <si>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</si>
  <si>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</si>
  <si>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</si>
  <si>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</si>
  <si>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</si>
  <si>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</si>
  <si>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</si>
  <si>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</si>
  <si>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</si>
  <si>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</si>
  <si>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</si>
  <si>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</si>
  <si>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</si>
  <si>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</si>
  <si>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</si>
  <si>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</si>
  <si>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</si>
  <si>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</si>
  <si>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</si>
  <si>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</si>
  <si>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</si>
  <si>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</si>
  <si>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</si>
  <si>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</si>
  <si>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</si>
  <si>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</si>
  <si>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</si>
  <si>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</si>
  <si>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</si>
  <si>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</si>
  <si>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</si>
  <si>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</si>
  <si>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</si>
  <si>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</si>
  <si>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</si>
  <si>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</si>
  <si>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</si>
  <si>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</si>
  <si>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</si>
  <si>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</si>
  <si>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</si>
  <si>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</si>
  <si>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</si>
  <si>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</si>
  <si>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</si>
  <si>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</si>
  <si>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</si>
  <si>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</si>
  <si>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</si>
  <si>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</si>
  <si>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</si>
  <si>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</si>
  <si>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</si>
  <si>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</si>
  <si>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</si>
  <si>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</si>
  <si>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</si>
  <si>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</si>
  <si>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</si>
  <si>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</si>
  <si>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</si>
  <si>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</si>
  <si>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</si>
  <si>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</si>
  <si>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</si>
  <si>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</si>
  <si>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</si>
  <si>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</si>
  <si>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</si>
  <si>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</si>
  <si>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</si>
  <si>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</si>
  <si>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</si>
  <si>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</si>
  <si>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</si>
  <si>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</si>
  <si>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</si>
  <si>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</si>
  <si>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</si>
  <si>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</si>
  <si>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</si>
  <si>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</si>
  <si>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</si>
  <si>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</si>
  <si>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</si>
  <si>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</si>
  <si>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</si>
  <si>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</si>
  <si>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</si>
  <si>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</si>
  <si>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</si>
  <si>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</si>
  <si>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</si>
  <si>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</si>
  <si>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</si>
  <si>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</si>
  <si>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</si>
  <si>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</si>
  <si>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</si>
  <si>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</si>
  <si>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</si>
  <si>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</si>
  <si>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</si>
  <si>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</si>
  <si>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</si>
  <si>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</si>
  <si>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</si>
  <si>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</si>
  <si>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</si>
  <si>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</si>
  <si>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</si>
  <si>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</si>
  <si>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</si>
  <si>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</si>
  <si>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</si>
  <si>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</si>
  <si>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</si>
  <si>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</si>
  <si>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</si>
  <si>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</si>
  <si>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</si>
  <si>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</si>
  <si>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</si>
  <si>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</si>
  <si>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</si>
  <si>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</si>
  <si>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</si>
  <si>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</si>
  <si>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</si>
  <si>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</si>
  <si>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</si>
  <si>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</si>
  <si>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</si>
  <si>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</si>
  <si>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</si>
  <si>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</si>
  <si>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</si>
  <si>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</si>
  <si>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</si>
  <si>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</si>
  <si>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</si>
  <si>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</si>
  <si>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</si>
  <si>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</si>
  <si>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</si>
  <si>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</si>
  <si>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</si>
  <si>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</si>
  <si>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</si>
  <si>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</si>
  <si>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</si>
  <si>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</si>
  <si>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</si>
  <si>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</si>
  <si>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</si>
  <si>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</si>
  <si>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</si>
  <si>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</si>
  <si>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</si>
  <si>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</si>
  <si>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</si>
  <si>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</si>
  <si>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</si>
  <si>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</si>
  <si>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</si>
  <si>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</si>
  <si>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</si>
  <si>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</si>
  <si>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</si>
  <si>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</si>
  <si>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</si>
  <si>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</si>
  <si>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</si>
  <si>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</si>
  <si>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</si>
  <si>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</si>
  <si>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</si>
  <si>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</si>
  <si>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</si>
  <si>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</si>
  <si>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</si>
  <si>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</si>
  <si>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</si>
  <si>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</si>
  <si>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</si>
  <si>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</si>
  <si>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</si>
  <si>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</si>
  <si>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</si>
  <si>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</si>
  <si>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</si>
  <si>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</si>
  <si>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</si>
  <si>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</si>
  <si>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</si>
  <si>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</si>
  <si>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</si>
  <si>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</si>
  <si>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</si>
  <si>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</si>
  <si>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</si>
  <si>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</si>
  <si>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</si>
  <si>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</si>
  <si>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</si>
  <si>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</si>
  <si>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</si>
  <si>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</si>
  <si>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</si>
  <si>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</si>
  <si>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</si>
  <si>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</si>
  <si>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</si>
  <si>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</si>
  <si>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</si>
  <si>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</si>
  <si>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</si>
  <si>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</si>
  <si>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</si>
  <si>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</si>
  <si>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</si>
  <si>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</si>
  <si>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</si>
  <si>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</si>
  <si>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</si>
  <si>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</si>
  <si>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</si>
  <si>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</si>
  <si>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</si>
  <si>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</si>
  <si>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</si>
  <si>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</si>
  <si>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</si>
  <si>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</si>
  <si>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</si>
  <si>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</si>
  <si>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</si>
  <si>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</si>
  <si>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</si>
  <si>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</si>
  <si>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</si>
  <si>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</si>
  <si>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</si>
  <si>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</si>
  <si>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</si>
  <si>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</si>
  <si>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</si>
  <si>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</si>
  <si>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</si>
  <si>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</si>
  <si>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</si>
  <si>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</si>
  <si>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</si>
  <si>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</si>
  <si>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</si>
  <si>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</si>
  <si>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</si>
  <si>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</si>
  <si>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</si>
  <si>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</si>
  <si>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</si>
  <si>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</si>
  <si>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</si>
  <si>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</si>
  <si>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</si>
  <si>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</si>
  <si>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</si>
  <si>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</si>
  <si>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</si>
  <si>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</si>
  <si>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</si>
  <si>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</si>
  <si>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</si>
  <si>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</si>
  <si>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</si>
  <si>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</si>
  <si>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</si>
  <si>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</si>
  <si>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</si>
  <si>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</si>
  <si>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</si>
  <si>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</si>
  <si>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</si>
  <si>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</si>
  <si>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</si>
  <si>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</si>
  <si>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</si>
  <si>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</si>
  <si>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</si>
  <si>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</si>
  <si>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</si>
  <si>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</si>
  <si>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</si>
  <si>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</si>
  <si>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</si>
  <si>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</si>
  <si>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</si>
  <si>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</si>
  <si>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</si>
  <si>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</si>
  <si>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</si>
  <si>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</si>
  <si>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</si>
  <si>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</si>
  <si>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</si>
  <si>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</si>
  <si>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</si>
  <si>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</si>
  <si>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</si>
  <si>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</si>
  <si>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</si>
  <si>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</si>
  <si>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</si>
  <si>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</si>
  <si>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</si>
  <si>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</si>
  <si>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</si>
  <si>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</si>
  <si>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</si>
  <si>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</si>
  <si>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</si>
  <si>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</si>
  <si>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</si>
  <si>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</si>
  <si>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</si>
  <si>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</si>
  <si>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</si>
  <si>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</si>
  <si>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</si>
  <si>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</si>
  <si>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</si>
  <si>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</si>
  <si>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</si>
  <si>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</si>
  <si>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</si>
  <si>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</si>
  <si>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</si>
  <si>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</si>
  <si>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</si>
  <si>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</si>
  <si>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</si>
  <si>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</si>
  <si>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</si>
  <si>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</si>
  <si>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</si>
  <si>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</si>
  <si>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</si>
  <si>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</si>
  <si>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</si>
  <si>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</si>
  <si>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</si>
  <si>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</si>
  <si>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</si>
  <si>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</si>
  <si>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</si>
  <si>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</si>
  <si>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</si>
  <si>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</si>
  <si>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</si>
  <si>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</si>
  <si>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</si>
  <si>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</si>
  <si>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</si>
  <si>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</si>
  <si>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</si>
  <si>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</si>
  <si>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</si>
  <si>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</si>
  <si>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</si>
  <si>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</si>
  <si>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</si>
  <si>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</si>
  <si>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</si>
  <si>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</si>
  <si>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</si>
  <si>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</si>
  <si>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</si>
  <si>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</si>
  <si>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</si>
  <si>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</si>
  <si>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</si>
  <si>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</si>
  <si>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</si>
  <si>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</si>
  <si>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</si>
  <si>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</si>
  <si>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</si>
  <si>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</si>
  <si>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</si>
  <si>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</si>
  <si>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</si>
  <si>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</si>
  <si>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</si>
  <si>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</si>
  <si>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</si>
  <si>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</si>
  <si>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</si>
  <si>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</si>
  <si>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</si>
  <si>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</si>
  <si>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</si>
  <si>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</si>
  <si>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</si>
  <si>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</si>
  <si>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</si>
  <si>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</si>
  <si>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</si>
  <si>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</si>
  <si>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</si>
  <si>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</si>
  <si>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</si>
  <si>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</si>
  <si>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</si>
  <si>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</si>
  <si>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</si>
  <si>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</si>
  <si>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</si>
  <si>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</si>
  <si>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</si>
  <si>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</si>
  <si>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</si>
  <si>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</si>
  <si>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</si>
  <si>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</si>
  <si>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</si>
  <si>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</si>
  <si>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</si>
  <si>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</si>
  <si>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</si>
  <si>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</si>
  <si>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</si>
  <si>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</si>
  <si>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</si>
  <si>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</si>
  <si>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</si>
  <si>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</si>
  <si>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</si>
  <si>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</si>
  <si>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</si>
  <si>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</si>
  <si>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</si>
  <si>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</si>
  <si>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</si>
  <si>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</si>
  <si>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</si>
  <si>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</si>
  <si>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</si>
  <si>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</si>
  <si>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</si>
  <si>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</si>
  <si>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</si>
  <si>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</si>
  <si>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</si>
  <si>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</si>
  <si>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</si>
  <si>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</si>
  <si>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</si>
  <si>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</si>
  <si>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</si>
  <si>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</si>
  <si>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</si>
  <si>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</si>
  <si>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</si>
  <si>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</si>
  <si>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</si>
  <si>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</si>
  <si>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</si>
  <si>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</si>
  <si>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</si>
  <si>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</si>
  <si>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</si>
  <si>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</si>
  <si>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</si>
  <si>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</si>
  <si>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</si>
  <si>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</si>
  <si>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</si>
  <si>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</si>
  <si>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</si>
  <si>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</si>
  <si>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</si>
  <si>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</si>
  <si>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</si>
  <si>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</si>
  <si>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</si>
  <si>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</si>
  <si>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</si>
  <si>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</si>
  <si>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</si>
  <si>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</si>
  <si>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</si>
  <si>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</si>
  <si>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</si>
  <si>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</si>
  <si>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</si>
  <si>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</si>
  <si>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</si>
  <si>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</si>
  <si>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</si>
  <si>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</si>
  <si>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</si>
  <si>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</si>
  <si>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</si>
  <si>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</si>
  <si>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</si>
  <si>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</si>
  <si>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</si>
  <si>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</si>
  <si>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</si>
  <si>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</si>
  <si>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</si>
  <si>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</si>
  <si>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</si>
  <si>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</si>
  <si>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</si>
  <si>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</si>
  <si>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</si>
  <si>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</si>
  <si>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</si>
  <si>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</si>
  <si>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</si>
  <si>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</si>
  <si>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</si>
  <si>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</si>
  <si>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</si>
  <si>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</si>
  <si>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</si>
  <si>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</si>
  <si>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</si>
  <si>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</si>
  <si>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</si>
  <si>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</si>
  <si>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</si>
  <si>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</si>
  <si>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</si>
  <si>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</si>
  <si>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</si>
  <si>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</si>
  <si>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</si>
  <si>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</si>
  <si>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</si>
  <si>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</si>
  <si>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</si>
  <si>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</si>
  <si>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</si>
  <si>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</si>
  <si>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</si>
  <si>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</si>
  <si>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</si>
  <si>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</si>
  <si>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</si>
  <si>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</si>
  <si>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</si>
  <si>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</si>
  <si>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</si>
  <si>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</si>
  <si>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</si>
  <si>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</si>
  <si>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</si>
  <si>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</si>
  <si>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</si>
  <si>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</si>
  <si>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</si>
  <si>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</si>
  <si>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</si>
  <si>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</si>
  <si>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</si>
  <si>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</si>
  <si>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</si>
  <si>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</si>
  <si>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</si>
  <si>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</si>
  <si>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</si>
  <si>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</si>
  <si>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</si>
  <si>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</si>
  <si>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</si>
  <si>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</si>
  <si>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</si>
  <si>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</si>
  <si>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</si>
  <si>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</si>
  <si>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</si>
  <si>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</si>
  <si>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</si>
  <si>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</si>
  <si>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</si>
  <si>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</si>
  <si>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</si>
  <si>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</si>
  <si>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</si>
  <si>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</si>
  <si>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</si>
  <si>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</si>
  <si>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</si>
  <si>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</si>
  <si>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</si>
  <si>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</si>
  <si>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</si>
  <si>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</si>
  <si>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</si>
  <si>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</si>
  <si>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</si>
  <si>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</si>
  <si>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</si>
  <si>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</si>
  <si>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</si>
  <si>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</si>
  <si>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</si>
  <si>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</si>
  <si>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</si>
  <si>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</si>
  <si>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</si>
  <si>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</si>
  <si>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</si>
  <si>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</si>
  <si>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</si>
  <si>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</si>
  <si>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</si>
  <si>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</si>
  <si>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</si>
  <si>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</si>
  <si>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</si>
  <si>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</si>
  <si>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</si>
  <si>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</si>
  <si>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</si>
  <si>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</si>
  <si>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</si>
  <si>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</si>
  <si>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</si>
  <si>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</si>
  <si>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</si>
  <si>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</si>
  <si>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</si>
  <si>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</si>
  <si>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</si>
  <si>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</si>
  <si>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</si>
  <si>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</si>
  <si>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</si>
  <si>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</si>
  <si>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</si>
  <si>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</si>
  <si>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</si>
  <si>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</si>
  <si>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</si>
  <si>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</si>
  <si>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</si>
  <si>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</si>
  <si>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</si>
  <si>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</si>
  <si>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</si>
  <si>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</si>
  <si>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</si>
  <si>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</si>
  <si>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</si>
  <si>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</si>
  <si>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</si>
  <si>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</si>
  <si>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</si>
  <si>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</si>
  <si>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</si>
  <si>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</si>
  <si>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</si>
  <si>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</si>
  <si>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</si>
  <si>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</si>
  <si>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</si>
  <si>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</si>
  <si>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</si>
  <si>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</si>
  <si>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</si>
  <si>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</si>
  <si>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</si>
  <si>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</si>
  <si>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</si>
  <si>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</si>
  <si>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</si>
  <si>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</si>
  <si>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</si>
  <si>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</si>
  <si>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</si>
  <si>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</si>
  <si>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</si>
  <si>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</si>
  <si>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</si>
  <si>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</si>
  <si>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</si>
  <si>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</si>
  <si>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</si>
  <si>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</si>
  <si>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</si>
  <si>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</si>
  <si>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</si>
  <si>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</si>
  <si>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</si>
  <si>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</si>
  <si>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</si>
  <si>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</si>
  <si>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</si>
  <si>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</si>
  <si>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</si>
  <si>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</si>
  <si>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</si>
  <si>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</si>
  <si>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</si>
  <si>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</si>
  <si>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</si>
  <si>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</si>
  <si>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</si>
  <si>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</si>
  <si>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</si>
  <si>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</si>
  <si>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</si>
  <si>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</si>
  <si>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</si>
  <si>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</si>
  <si>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</si>
  <si>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</si>
  <si>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</si>
  <si>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</si>
  <si>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</si>
  <si>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</si>
  <si>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</si>
  <si>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</si>
  <si>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</si>
  <si>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</si>
  <si>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</si>
  <si>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</si>
  <si>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</si>
  <si>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</si>
  <si>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</si>
  <si>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</si>
  <si>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</si>
  <si>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</si>
  <si>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</si>
  <si>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</si>
  <si>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</si>
  <si>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</si>
  <si>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</si>
  <si>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</si>
  <si>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</si>
  <si>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</si>
  <si>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</si>
  <si>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</si>
  <si>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</si>
  <si>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</si>
  <si>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</si>
  <si>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</si>
  <si>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</si>
  <si>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</si>
  <si>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</si>
  <si>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</si>
  <si>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</si>
  <si>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</si>
  <si>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</si>
  <si>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</si>
  <si>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</si>
  <si>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</si>
  <si>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</si>
  <si>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</si>
  <si>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</si>
  <si>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</si>
  <si>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</si>
  <si>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</si>
  <si>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</si>
  <si>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</si>
  <si>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</si>
  <si>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</si>
  <si>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</si>
  <si>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</si>
  <si>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</si>
  <si>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</si>
  <si>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</si>
  <si>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</si>
  <si>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</si>
  <si>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</si>
  <si>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</si>
  <si>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</si>
  <si>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</si>
  <si>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</si>
  <si>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</si>
  <si>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</si>
  <si>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</si>
  <si>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</si>
  <si>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</si>
  <si>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</si>
  <si>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</si>
  <si>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</si>
  <si>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</si>
  <si>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</si>
  <si>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</si>
  <si>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</si>
  <si>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</si>
  <si>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</si>
  <si>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</si>
  <si>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</si>
  <si>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</si>
  <si>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</si>
  <si>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</si>
  <si>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</si>
  <si>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</si>
  <si>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</si>
  <si>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</si>
  <si>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</si>
  <si>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</si>
  <si>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</si>
  <si>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</si>
  <si>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</si>
  <si>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</si>
  <si>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</si>
  <si>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</si>
  <si>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</si>
  <si>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</si>
  <si>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</si>
  <si>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</si>
  <si>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</si>
  <si>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</si>
  <si>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</si>
  <si>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</si>
  <si>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</si>
  <si>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</si>
  <si>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</si>
  <si>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</si>
  <si>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</si>
  <si>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</si>
  <si>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</si>
  <si>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</si>
  <si>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</si>
  <si>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</si>
  <si>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</si>
  <si>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</si>
  <si>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</si>
  <si>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</si>
  <si>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</si>
  <si>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</si>
  <si>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</si>
  <si>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</si>
  <si>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</si>
  <si>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</si>
  <si>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</si>
  <si>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</si>
  <si>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</si>
  <si>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</si>
  <si>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</si>
  <si>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</si>
  <si>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</si>
  <si>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</si>
  <si>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</si>
  <si>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</si>
  <si>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</si>
  <si>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</si>
  <si>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</si>
  <si>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</si>
  <si>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</si>
  <si>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</si>
  <si>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</si>
  <si>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</si>
  <si>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</si>
  <si>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</si>
  <si>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</si>
  <si>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</si>
  <si>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</si>
  <si>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</si>
  <si>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</si>
  <si>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</si>
  <si>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</si>
  <si>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</si>
  <si>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</si>
  <si>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</si>
  <si>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</si>
  <si>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</si>
  <si>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</si>
  <si>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</si>
  <si>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</si>
  <si>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</si>
  <si>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</si>
  <si>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</si>
  <si>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</si>
  <si>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</si>
  <si>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</si>
  <si>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</si>
  <si>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</si>
  <si>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</si>
  <si>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</si>
  <si>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</si>
  <si>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</si>
  <si>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</si>
  <si>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</si>
  <si>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</si>
  <si>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</si>
  <si>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</si>
  <si>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</si>
  <si>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</si>
  <si>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</si>
  <si>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</si>
  <si>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</si>
  <si>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</si>
  <si>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</si>
  <si>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</si>
  <si>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</si>
  <si>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</si>
  <si>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</si>
  <si>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</si>
  <si>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</si>
  <si>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</si>
  <si>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</si>
  <si>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</si>
  <si>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</si>
  <si>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</si>
  <si>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</si>
  <si>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</si>
  <si>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</si>
  <si>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</si>
  <si>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</si>
  <si>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</si>
  <si>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</si>
  <si>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</si>
  <si>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</si>
  <si>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</si>
  <si>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</si>
  <si>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</si>
  <si>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</si>
  <si>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</si>
  <si>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</si>
  <si>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</si>
  <si>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</si>
  <si>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</si>
  <si>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</si>
  <si>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</si>
  <si>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</si>
  <si>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</si>
  <si>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</si>
  <si>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</si>
  <si>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</si>
  <si>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</si>
  <si>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</si>
  <si>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</si>
  <si>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</si>
  <si>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</si>
  <si>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</si>
  <si>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</si>
  <si>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</si>
  <si>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</si>
  <si>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</si>
  <si>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</si>
  <si>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</si>
  <si>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</si>
  <si>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</si>
  <si>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</si>
  <si>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</si>
  <si>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</si>
  <si>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</si>
  <si>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</si>
  <si>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</si>
  <si>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</si>
  <si>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</si>
  <si>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</si>
  <si>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</si>
  <si>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</si>
  <si>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</si>
  <si>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</si>
  <si>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</si>
  <si>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</si>
  <si>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</si>
  <si>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</si>
  <si>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</si>
  <si>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</si>
  <si>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</si>
  <si>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</si>
  <si>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</si>
  <si>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</si>
  <si>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</si>
  <si>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</si>
  <si>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</si>
  <si>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</si>
  <si>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</si>
  <si>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</si>
  <si>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</si>
  <si>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</si>
  <si>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</si>
  <si>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</si>
  <si>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</si>
  <si>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</si>
  <si>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</si>
  <si>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</si>
  <si>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</si>
  <si>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</si>
  <si>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</si>
  <si>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</si>
  <si>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</si>
  <si>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</si>
  <si>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</si>
  <si>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</si>
  <si>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</si>
  <si>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</si>
  <si>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</si>
  <si>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</si>
  <si>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</si>
  <si>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</si>
  <si>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</si>
  <si>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</si>
  <si>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</si>
  <si>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</si>
  <si>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</si>
  <si>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</si>
  <si>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</si>
  <si>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</si>
  <si>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</si>
  <si>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</si>
  <si>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</si>
  <si>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</si>
  <si>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</si>
  <si>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</si>
  <si>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</si>
  <si>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</si>
  <si>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</si>
  <si>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</si>
  <si>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</si>
  <si>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</si>
  <si>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</si>
  <si>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</si>
  <si>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</si>
  <si>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</si>
  <si>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</si>
  <si>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</si>
  <si>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</si>
  <si>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</si>
  <si>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</si>
  <si>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</si>
  <si>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</si>
  <si>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</si>
  <si>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</si>
  <si>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</si>
  <si>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</si>
  <si>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</si>
  <si>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</si>
  <si>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</si>
  <si>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</si>
  <si>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</si>
  <si>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</si>
  <si>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</si>
  <si>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</si>
  <si>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</si>
  <si>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</si>
  <si>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</si>
  <si>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</si>
  <si>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</si>
  <si>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</si>
  <si>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</si>
  <si>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</si>
  <si>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</si>
  <si>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</si>
  <si>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</si>
  <si>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</si>
  <si>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</si>
  <si>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</si>
  <si>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</si>
  <si>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</si>
  <si>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</si>
  <si>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</si>
  <si>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</si>
  <si>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</si>
  <si>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</si>
  <si>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</si>
  <si>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</si>
  <si>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</si>
  <si>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</si>
  <si>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</si>
  <si>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</si>
  <si>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</si>
  <si>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</si>
  <si>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</si>
  <si>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</si>
  <si>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</si>
  <si>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</si>
  <si>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</si>
  <si>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</si>
  <si>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</si>
  <si>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</si>
  <si>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</si>
  <si>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</si>
  <si>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</si>
  <si>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</si>
  <si>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</si>
  <si>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</si>
  <si>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</si>
  <si>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</si>
  <si>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</si>
  <si>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</si>
  <si>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</si>
  <si>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</si>
  <si>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</si>
  <si>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</si>
  <si>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</si>
  <si>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</si>
  <si>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</si>
  <si>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</si>
  <si>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</si>
  <si>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</si>
  <si>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</si>
  <si>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</si>
  <si>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</si>
  <si>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</si>
  <si>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</si>
  <si>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</si>
  <si>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</si>
  <si>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</si>
  <si>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</si>
  <si>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</si>
  <si>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</si>
  <si>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</si>
  <si>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</si>
  <si>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</si>
  <si>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</si>
  <si>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</si>
  <si>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</si>
  <si>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</si>
  <si>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</si>
  <si>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</si>
  <si>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</si>
  <si>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</si>
  <si>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</si>
  <si>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</si>
  <si>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</si>
  <si>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</si>
  <si>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</si>
  <si>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</si>
  <si>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</si>
  <si>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</si>
  <si>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</si>
  <si>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</si>
  <si>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</si>
  <si>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</si>
  <si>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</si>
  <si>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</si>
  <si>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</si>
  <si>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</si>
  <si>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</si>
  <si>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</si>
  <si>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</si>
  <si>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</si>
  <si>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</si>
  <si>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</si>
  <si>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</si>
  <si>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</si>
  <si>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</si>
  <si>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</si>
  <si>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</si>
  <si>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</si>
  <si>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</si>
  <si>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</si>
  <si>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</si>
  <si>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</si>
  <si>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</si>
  <si>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</si>
  <si>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</si>
  <si>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</si>
  <si>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</si>
  <si>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</si>
  <si>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</si>
  <si>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</si>
  <si>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</si>
  <si>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</si>
  <si>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</si>
  <si>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</si>
  <si>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</si>
  <si>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</si>
  <si>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</si>
  <si>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</si>
  <si>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</si>
  <si>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</si>
  <si>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</si>
  <si>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</si>
  <si>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</si>
  <si>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</si>
  <si>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</si>
  <si>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</si>
  <si>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</si>
  <si>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</si>
  <si>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</si>
  <si>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</si>
  <si>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</si>
  <si>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</si>
  <si>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</si>
  <si>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</si>
  <si>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</si>
  <si>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</si>
  <si>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</si>
  <si>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</si>
  <si>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</si>
  <si>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</si>
  <si>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</si>
  <si>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</si>
  <si>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</si>
  <si>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</si>
  <si>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</si>
  <si>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</si>
  <si>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</si>
  <si>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</si>
  <si>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</si>
  <si>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</si>
  <si>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</si>
  <si>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</si>
  <si>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</si>
  <si>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</si>
  <si>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</si>
  <si>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</si>
  <si>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</si>
  <si>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</si>
  <si>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</si>
  <si>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</si>
  <si>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</si>
  <si>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</si>
  <si>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</si>
  <si>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</si>
  <si>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</si>
  <si>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</si>
  <si>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</si>
  <si>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</si>
  <si>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</si>
  <si>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</si>
  <si>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</si>
  <si>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</si>
  <si>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</si>
  <si>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</si>
  <si>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</si>
  <si>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</si>
  <si>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</si>
  <si>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</si>
  <si>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</si>
  <si>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</si>
  <si>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</si>
  <si>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</si>
  <si>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</si>
  <si>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</si>
  <si>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</si>
  <si>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</si>
  <si>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</si>
  <si>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</si>
  <si>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</si>
  <si>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</si>
  <si>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</si>
  <si>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</si>
  <si>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</si>
  <si>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</si>
  <si>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</si>
  <si>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</si>
  <si>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</si>
  <si>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</si>
  <si>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</si>
  <si>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</si>
  <si>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</si>
  <si>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</si>
  <si>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</si>
  <si>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</si>
  <si>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</si>
  <si>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</si>
  <si>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</si>
  <si>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</si>
  <si>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</si>
  <si>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</si>
  <si>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</si>
  <si>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</si>
  <si>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</si>
  <si>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</si>
  <si>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</si>
  <si>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</si>
  <si>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</si>
  <si>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</si>
  <si>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</si>
  <si>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</si>
  <si>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</si>
  <si>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</si>
  <si>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</si>
  <si>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</si>
  <si>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</si>
  <si>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</si>
  <si>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</si>
  <si>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</si>
  <si>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</si>
  <si>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</si>
  <si>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</si>
  <si>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</si>
  <si>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</si>
  <si>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</si>
  <si>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</si>
  <si>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</si>
  <si>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</si>
  <si>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</si>
  <si>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</si>
  <si>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</si>
  <si>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</si>
  <si>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</si>
  <si>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</si>
  <si>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</si>
  <si>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</si>
  <si>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</si>
  <si>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</si>
  <si>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</si>
  <si>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</si>
  <si>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</si>
  <si>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</si>
  <si>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</si>
  <si>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</si>
  <si>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</si>
  <si>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</si>
  <si>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</si>
  <si>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</si>
  <si>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</si>
  <si>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</si>
  <si>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</si>
  <si>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</si>
  <si>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</si>
  <si>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</si>
  <si>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</si>
  <si>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</si>
  <si>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</si>
  <si>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</si>
  <si>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</si>
  <si>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</si>
  <si>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</si>
  <si>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</si>
  <si>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</si>
  <si>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</si>
  <si>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</si>
  <si>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</si>
  <si>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</si>
  <si>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</si>
  <si>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</si>
  <si>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</si>
  <si>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</si>
  <si>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</si>
  <si>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</si>
  <si>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</si>
  <si>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</si>
  <si>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</si>
  <si>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</si>
  <si>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</si>
  <si>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</si>
  <si>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</si>
  <si>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</si>
  <si>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</si>
  <si>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</si>
  <si>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</si>
  <si>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</si>
  <si>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</si>
  <si>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</si>
  <si>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</si>
  <si>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</si>
  <si>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</si>
  <si>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</si>
  <si>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</si>
  <si>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</si>
  <si>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</si>
  <si>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</si>
  <si>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</si>
  <si>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</si>
  <si>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</si>
  <si>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</si>
  <si>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</si>
  <si>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</si>
  <si>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</si>
  <si>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</si>
  <si>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</si>
  <si>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</si>
  <si>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</si>
  <si>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</si>
  <si>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</si>
  <si>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</si>
  <si>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</si>
  <si>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</si>
  <si>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</si>
  <si>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</si>
  <si>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</si>
  <si>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</si>
  <si>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</si>
  <si>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</si>
  <si>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</si>
  <si>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</si>
  <si>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</si>
  <si>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</si>
  <si>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</si>
  <si>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</si>
  <si>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</si>
  <si>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</si>
  <si>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</si>
  <si>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</si>
  <si>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</si>
  <si>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</si>
  <si>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</si>
  <si>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</si>
  <si>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</si>
  <si>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</si>
  <si>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</si>
  <si>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</si>
  <si>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</si>
  <si>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</si>
  <si>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</si>
  <si>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</si>
  <si>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</si>
  <si>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</si>
  <si>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</si>
  <si>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</si>
  <si>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</si>
  <si>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</si>
  <si>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</si>
  <si>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</si>
  <si>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</si>
  <si>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</si>
  <si>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</si>
  <si>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</si>
  <si>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</si>
  <si>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</si>
  <si>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</si>
  <si>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</si>
  <si>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</si>
  <si>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</si>
  <si>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</si>
  <si>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</si>
  <si>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</si>
  <si>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</si>
  <si>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</si>
  <si>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</si>
  <si>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</si>
  <si>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</si>
  <si>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</si>
  <si>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</si>
  <si>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</si>
  <si>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</si>
  <si>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</si>
  <si>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</si>
  <si>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</si>
  <si>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</si>
  <si>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</si>
  <si>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</si>
  <si>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</si>
  <si>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</si>
  <si>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</si>
  <si>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</si>
  <si>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</si>
  <si>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</si>
  <si>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</si>
  <si>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</si>
  <si>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</si>
  <si>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</si>
  <si>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</si>
  <si>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</si>
  <si>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</si>
  <si>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</si>
  <si>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</si>
  <si>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</si>
  <si>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</si>
  <si>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</si>
  <si>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</si>
  <si>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</si>
  <si>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</si>
  <si>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</si>
  <si>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</si>
  <si>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</si>
  <si>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</si>
  <si>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</si>
  <si>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</si>
  <si>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</si>
  <si>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</si>
  <si>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</si>
  <si>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</si>
  <si>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</si>
  <si>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</si>
  <si>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</si>
  <si>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</si>
  <si>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</si>
  <si>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</si>
  <si>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</si>
  <si>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</si>
  <si>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</si>
  <si>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</si>
  <si>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</si>
  <si>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</si>
  <si>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</si>
  <si>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</si>
  <si>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</si>
  <si>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</si>
  <si>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</si>
  <si>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</si>
  <si>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</si>
  <si>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</si>
  <si>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</si>
  <si>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</si>
  <si>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</si>
  <si>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</si>
  <si>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</si>
  <si>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</si>
  <si>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</si>
  <si>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</si>
  <si>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</si>
  <si>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</si>
  <si>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</si>
  <si>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</si>
  <si>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</si>
  <si>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</si>
  <si>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</si>
  <si>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</si>
  <si>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</si>
  <si>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</si>
  <si>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</si>
  <si>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</si>
  <si>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</si>
  <si>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</si>
  <si>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</si>
  <si>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</si>
  <si>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</si>
  <si>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</si>
  <si>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</si>
  <si>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</si>
  <si>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</si>
  <si>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</si>
  <si>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</si>
  <si>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</si>
  <si>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</si>
  <si>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</si>
  <si>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</si>
  <si>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</si>
  <si>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</si>
  <si>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</si>
  <si>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</si>
  <si>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</si>
  <si>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</si>
  <si>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</si>
  <si>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</si>
  <si>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</si>
  <si>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</si>
  <si>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</si>
  <si>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</si>
  <si>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</si>
  <si>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</si>
  <si>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</si>
  <si>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</si>
  <si>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</si>
  <si>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</si>
  <si>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</si>
  <si>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</si>
  <si>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</si>
  <si>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</si>
  <si>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</si>
  <si>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</si>
  <si>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</si>
  <si>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</si>
  <si>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</si>
  <si>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</si>
  <si>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</si>
  <si>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</si>
  <si>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</si>
  <si>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</si>
  <si>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</si>
  <si>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</si>
  <si>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</si>
  <si>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</si>
  <si>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</si>
  <si>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</si>
  <si>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</si>
  <si>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</si>
  <si>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</si>
  <si>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</si>
  <si>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</si>
  <si>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</si>
  <si>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</si>
  <si>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</si>
  <si>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</si>
  <si>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</si>
  <si>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</si>
  <si>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</si>
  <si>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</si>
  <si>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</si>
  <si>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</si>
  <si>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</si>
  <si>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</si>
  <si>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</si>
  <si>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</si>
  <si>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</si>
  <si>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</si>
  <si>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</si>
  <si>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</si>
  <si>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</si>
  <si>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</si>
  <si>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</si>
  <si>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</si>
  <si>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</si>
  <si>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</si>
  <si>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</si>
  <si>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</si>
  <si>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</si>
  <si>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</si>
  <si>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</si>
  <si>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</si>
  <si>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</si>
  <si>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</si>
  <si>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</si>
  <si>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</si>
  <si>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</si>
  <si>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</si>
  <si>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</si>
  <si>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</si>
  <si>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</si>
  <si>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</si>
  <si>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</si>
  <si>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</si>
  <si>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</si>
  <si>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</si>
  <si>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</si>
  <si>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</si>
  <si>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</si>
  <si>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</si>
  <si>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</si>
  <si>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</si>
  <si>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</si>
  <si>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</si>
  <si>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</si>
  <si>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</si>
  <si>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</si>
  <si>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</si>
  <si>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</si>
  <si>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</si>
  <si>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</si>
  <si>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</si>
  <si>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</si>
  <si>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</si>
  <si>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</si>
  <si>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</si>
  <si>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</si>
  <si>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</si>
  <si>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</si>
  <si>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</si>
  <si>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</si>
  <si>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</si>
  <si>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</si>
  <si>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</si>
  <si>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</si>
  <si>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</si>
  <si>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</si>
  <si>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</si>
  <si>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</si>
  <si>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</si>
  <si>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</si>
  <si>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</si>
  <si>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</si>
  <si>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</si>
  <si>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</si>
  <si>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</si>
  <si>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</si>
  <si>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</si>
  <si>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</si>
  <si>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</si>
  <si>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</si>
  <si>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</si>
  <si>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</si>
  <si>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</si>
  <si>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</si>
  <si>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</si>
  <si>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</si>
  <si>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</si>
  <si>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</si>
  <si>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</si>
  <si>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</si>
  <si>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</si>
  <si>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</si>
  <si>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</si>
  <si>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</si>
  <si>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</si>
  <si>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</si>
  <si>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</si>
  <si>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</si>
  <si>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</si>
  <si>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</si>
  <si>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</si>
  <si>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</si>
  <si>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</si>
  <si>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</si>
  <si>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</si>
  <si>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</si>
  <si>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</si>
  <si>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</si>
  <si>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</si>
  <si>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</si>
  <si>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</si>
  <si>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</si>
  <si>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</si>
  <si>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</si>
  <si>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</si>
  <si>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</si>
  <si>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</si>
  <si>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</si>
  <si>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</si>
  <si>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</si>
  <si>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</si>
  <si>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</si>
  <si>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</si>
  <si>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</si>
  <si>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</si>
  <si>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</si>
  <si>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</si>
  <si>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</si>
  <si>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</si>
  <si>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</si>
  <si>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</si>
  <si>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</si>
  <si>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</si>
  <si>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</si>
  <si>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</si>
  <si>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</si>
  <si>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</si>
  <si>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</si>
  <si>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</si>
  <si>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</si>
  <si>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</si>
  <si>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</si>
  <si>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</si>
  <si>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</si>
  <si>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</si>
  <si>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</si>
  <si>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</si>
  <si>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</si>
  <si>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</si>
  <si>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</si>
  <si>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</si>
  <si>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</si>
  <si>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</si>
  <si>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</si>
  <si>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</si>
  <si>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</si>
  <si>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</si>
  <si>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</si>
  <si>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</si>
  <si>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</si>
  <si>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</si>
  <si>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</si>
  <si>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</si>
  <si>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</si>
  <si>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</si>
  <si>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</si>
  <si>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</si>
  <si>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</si>
  <si>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</si>
  <si>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</si>
  <si>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</si>
  <si>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</si>
  <si>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</si>
  <si>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</si>
  <si>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</si>
  <si>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</si>
  <si>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</si>
  <si>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</si>
  <si>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</si>
  <si>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</si>
  <si>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</si>
  <si>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</si>
  <si>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</si>
  <si>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</si>
  <si>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</si>
  <si>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</si>
  <si>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</si>
  <si>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</si>
  <si>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</si>
  <si>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</si>
  <si>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</si>
  <si>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</si>
  <si>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</si>
  <si>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</si>
  <si>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</si>
  <si>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</si>
  <si>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</si>
  <si>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</si>
  <si>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</si>
  <si>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</si>
  <si>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</si>
  <si>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</si>
  <si>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</si>
  <si>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</si>
  <si>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</si>
  <si>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</si>
  <si>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</si>
  <si>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</si>
  <si>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</si>
  <si>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</si>
  <si>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</si>
  <si>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</si>
  <si>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</si>
  <si>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</si>
  <si>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</si>
  <si>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</si>
  <si>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</si>
  <si>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</si>
  <si>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</si>
  <si>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</si>
  <si>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</si>
  <si>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</si>
  <si>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</si>
  <si>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</si>
  <si>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</si>
  <si>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</si>
  <si>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</si>
  <si>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</si>
  <si>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</si>
  <si>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</si>
  <si>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</si>
  <si>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</si>
  <si>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</si>
  <si>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</si>
  <si>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</si>
  <si>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</si>
  <si>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</si>
  <si>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</si>
  <si>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</si>
  <si>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</si>
  <si>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</si>
  <si>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</si>
  <si>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</si>
  <si>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</si>
  <si>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</si>
  <si>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</si>
  <si>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</si>
  <si>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</si>
  <si>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</si>
  <si>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</si>
  <si>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</si>
  <si>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</si>
  <si>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</si>
  <si>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</si>
  <si>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</si>
  <si>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</si>
  <si>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</si>
  <si>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</si>
  <si>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</si>
  <si>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</si>
  <si>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</si>
  <si>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</si>
  <si>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</si>
  <si>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</si>
  <si>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</si>
  <si>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</si>
  <si>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</si>
  <si>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</si>
  <si>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</si>
  <si>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</si>
  <si>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</si>
  <si>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</si>
  <si>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</si>
  <si>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</si>
  <si>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</si>
  <si>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</si>
  <si>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</si>
  <si>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</si>
  <si>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</si>
  <si>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</si>
  <si>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</si>
  <si>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</si>
  <si>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</si>
  <si>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</si>
  <si>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</si>
  <si>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</si>
  <si>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</si>
  <si>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</si>
  <si>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</si>
  <si>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</si>
  <si>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</si>
  <si>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</si>
  <si>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</si>
  <si>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</si>
  <si>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</si>
  <si>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</si>
  <si>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</si>
  <si>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</si>
  <si>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</si>
  <si>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</si>
  <si>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</si>
  <si>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</si>
  <si>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</si>
  <si>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</si>
  <si>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</si>
  <si>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</si>
  <si>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</si>
  <si>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</si>
  <si>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</si>
  <si>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</si>
  <si>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</si>
  <si>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</si>
  <si>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</si>
  <si>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</si>
  <si>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</si>
  <si>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</si>
  <si>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</si>
  <si>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</si>
  <si>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</si>
  <si>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</si>
  <si>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</si>
  <si>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</si>
  <si>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</si>
  <si>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</si>
  <si>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</si>
  <si>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</si>
  <si>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</si>
  <si>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</si>
  <si>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</si>
  <si>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</si>
  <si>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</si>
  <si>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</si>
  <si>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</si>
  <si>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</si>
  <si>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</si>
  <si>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</si>
  <si>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</si>
  <si>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</si>
  <si>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</si>
  <si>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</si>
  <si>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</si>
  <si>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</si>
  <si>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</si>
  <si>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</si>
  <si>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</si>
  <si>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</si>
  <si>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</si>
  <si>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</si>
  <si>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</si>
  <si>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</si>
  <si>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</si>
  <si>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</si>
  <si>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</si>
  <si>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</si>
  <si>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</si>
  <si>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</si>
  <si>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</si>
  <si>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</si>
  <si>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</si>
  <si>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</si>
  <si>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</si>
  <si>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</si>
  <si>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</si>
  <si>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</si>
  <si>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</si>
  <si>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</si>
  <si>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</si>
  <si>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</si>
  <si>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</si>
  <si>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</si>
  <si>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</si>
  <si>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</si>
  <si>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</si>
  <si>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</si>
  <si>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</si>
  <si>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</si>
  <si>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</si>
  <si>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</si>
  <si>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</si>
  <si>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</si>
  <si>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</si>
  <si>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</si>
  <si>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</si>
  <si>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</si>
  <si>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</si>
  <si>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</si>
  <si>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</si>
  <si>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</si>
  <si>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</si>
  <si>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</si>
  <si>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</si>
  <si>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</si>
  <si>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</si>
  <si>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</si>
  <si>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</si>
  <si>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</si>
  <si>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</si>
  <si>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</si>
  <si>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</si>
  <si>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</si>
  <si>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</si>
  <si>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</si>
  <si>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</si>
  <si>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</si>
  <si>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</si>
  <si>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</si>
  <si>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</si>
  <si>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</si>
  <si>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</si>
  <si>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</si>
  <si>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</si>
  <si>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</si>
  <si>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</si>
  <si>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</si>
  <si>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</si>
  <si>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</si>
  <si>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</si>
  <si>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</si>
  <si>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</si>
  <si>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</si>
  <si>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</si>
  <si>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</si>
  <si>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</si>
  <si>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</si>
  <si>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</si>
  <si>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</si>
  <si>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</si>
  <si>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</si>
  <si>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</si>
  <si>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</si>
  <si>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</si>
  <si>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</si>
  <si>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</si>
  <si>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</si>
  <si>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</si>
  <si>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</si>
  <si>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</si>
  <si>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</si>
  <si>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</si>
  <si>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</si>
  <si>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</si>
  <si>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</si>
  <si>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</si>
  <si>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</si>
  <si>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</si>
  <si>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</si>
  <si>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</si>
  <si>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</si>
  <si>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</si>
  <si>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</si>
  <si>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</si>
  <si>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</si>
  <si>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</si>
  <si>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</si>
  <si>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</si>
  <si>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</si>
  <si>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</si>
  <si>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</si>
  <si>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</si>
  <si>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</si>
  <si>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</si>
  <si>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</si>
  <si>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</si>
  <si>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</si>
  <si>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</si>
  <si>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</si>
  <si>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</si>
  <si>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</si>
  <si>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</si>
  <si>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</si>
  <si>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</si>
  <si>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</si>
  <si>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</si>
  <si>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</si>
  <si>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</si>
  <si>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</si>
  <si>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</si>
  <si>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</si>
  <si>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</si>
  <si>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</si>
  <si>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</si>
  <si>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</si>
  <si>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</si>
  <si>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</si>
  <si>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</si>
  <si>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</si>
  <si>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</si>
  <si>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</si>
  <si>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</si>
  <si>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</si>
  <si>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</si>
  <si>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</si>
  <si>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</si>
  <si>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</si>
  <si>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</si>
  <si>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</si>
  <si>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</si>
  <si>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</si>
  <si>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</si>
  <si>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</si>
  <si>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</si>
  <si>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</si>
  <si>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</si>
  <si>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</si>
  <si>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</si>
  <si>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</si>
  <si>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</si>
  <si>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</si>
  <si>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</si>
  <si>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</si>
  <si>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</si>
  <si>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</si>
  <si>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</si>
  <si>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</si>
  <si>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</si>
  <si>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</si>
  <si>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</si>
  <si>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</si>
  <si>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</si>
  <si>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</si>
  <si>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</si>
  <si>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</si>
  <si>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</si>
  <si>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</si>
  <si>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</si>
  <si>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</si>
  <si>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</si>
  <si>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</si>
  <si>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</si>
  <si>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</si>
  <si>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</si>
  <si>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</si>
  <si>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</si>
  <si>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</si>
  <si>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</si>
  <si>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</si>
  <si>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</si>
  <si>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</si>
  <si>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</si>
  <si>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</si>
  <si>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</si>
  <si>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</si>
  <si>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</si>
  <si>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</si>
  <si>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</si>
  <si>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</si>
  <si>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</si>
  <si>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</si>
  <si>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</si>
  <si>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</si>
  <si>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</si>
  <si>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</si>
  <si>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</si>
  <si>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</si>
  <si>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</si>
  <si>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</si>
  <si>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</si>
  <si>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</si>
  <si>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</si>
  <si>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</si>
  <si>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</si>
  <si>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</si>
  <si>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</si>
  <si>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</si>
  <si>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</si>
  <si>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</si>
  <si>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</si>
  <si>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</si>
  <si>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</si>
  <si>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</si>
  <si>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</si>
  <si>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</si>
  <si>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</si>
  <si>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</si>
  <si>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</si>
  <si>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</si>
  <si>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</si>
  <si>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</si>
  <si>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</si>
  <si>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</si>
  <si>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</si>
  <si>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</si>
  <si>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</si>
  <si>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</si>
  <si>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</si>
  <si>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</si>
  <si>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</si>
  <si>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</si>
  <si>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</si>
  <si>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</si>
  <si>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</si>
  <si>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</si>
  <si>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</si>
  <si>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</si>
  <si>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</si>
  <si>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</si>
  <si>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</si>
  <si>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</si>
  <si>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</si>
  <si>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</si>
  <si>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</si>
  <si>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</si>
  <si>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</si>
  <si>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</si>
  <si>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</si>
  <si>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</si>
  <si>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</si>
  <si>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</si>
  <si>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</si>
  <si>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</si>
  <si>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</si>
  <si>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</si>
  <si>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</si>
  <si>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</si>
  <si>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</si>
  <si>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</si>
  <si>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</si>
  <si>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</si>
  <si>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</si>
  <si>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</si>
  <si>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</si>
  <si>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</si>
  <si>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</si>
  <si>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</si>
  <si>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</si>
  <si>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</si>
  <si>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</si>
  <si>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</si>
  <si>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</si>
  <si>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</si>
  <si>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</si>
  <si>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</si>
  <si>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</si>
  <si>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</si>
  <si>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</si>
  <si>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</si>
  <si>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</si>
  <si>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</si>
  <si>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</si>
  <si>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</si>
  <si>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</si>
  <si>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</si>
  <si>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</si>
  <si>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</si>
  <si>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</si>
  <si>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</si>
  <si>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</si>
  <si>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</si>
  <si>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</si>
  <si>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</si>
  <si>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</si>
  <si>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</si>
  <si>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</si>
  <si>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</si>
  <si>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</si>
  <si>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</si>
  <si>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</si>
  <si>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</si>
  <si>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</si>
  <si>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</si>
  <si>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</si>
  <si>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</si>
  <si>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</si>
  <si>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</si>
  <si>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</si>
  <si>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</si>
  <si>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</si>
  <si>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</si>
  <si>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</si>
  <si>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</si>
  <si>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</si>
  <si>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</si>
  <si>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</si>
  <si>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</si>
  <si>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</si>
  <si>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</si>
  <si>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</si>
  <si>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</si>
  <si>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</si>
  <si>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</si>
  <si>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</si>
  <si>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</si>
  <si>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</si>
  <si>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</si>
  <si>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</si>
  <si>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</si>
  <si>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</si>
  <si>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</si>
  <si>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</si>
  <si>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</si>
  <si>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</si>
  <si>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</si>
  <si>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</si>
  <si>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</si>
  <si>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</si>
  <si>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</si>
  <si>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</si>
  <si>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</si>
  <si>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</si>
  <si>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</si>
  <si>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</si>
  <si>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</si>
  <si>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</si>
  <si>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</si>
  <si>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</si>
  <si>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</si>
  <si>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</si>
  <si>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</si>
  <si>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</si>
  <si>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</si>
  <si>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</si>
  <si>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</si>
  <si>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</si>
  <si>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</si>
  <si>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</si>
  <si>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</si>
  <si>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</si>
  <si>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</si>
  <si>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</si>
  <si>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</si>
  <si>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</si>
  <si>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</si>
  <si>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</si>
  <si>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</si>
  <si>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</si>
  <si>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</si>
  <si>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</si>
  <si>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</si>
  <si>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</si>
  <si>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</si>
  <si>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</si>
  <si>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</si>
  <si>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</si>
  <si>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</si>
  <si>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</si>
  <si>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</si>
  <si>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</si>
  <si>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</si>
  <si>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</si>
  <si>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</si>
  <si>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</si>
  <si>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</si>
  <si>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</si>
  <si>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</si>
  <si>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</si>
  <si>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</si>
  <si>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</si>
  <si>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</si>
  <si>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</si>
  <si>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</si>
  <si>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</si>
  <si>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</si>
  <si>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</si>
  <si>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</si>
  <si>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</si>
  <si>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</si>
  <si>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</si>
  <si>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</si>
  <si>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</si>
  <si>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</si>
  <si>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</si>
  <si>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</si>
  <si>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</si>
  <si>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</si>
  <si>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</si>
  <si>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</si>
  <si>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</si>
  <si>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</si>
  <si>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</si>
  <si>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</si>
  <si>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</si>
  <si>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</si>
  <si>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</si>
  <si>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</si>
  <si>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</si>
  <si>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</si>
  <si>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</si>
  <si>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</si>
  <si>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</si>
  <si>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</si>
  <si>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</si>
  <si>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</si>
  <si>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</si>
  <si>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</si>
  <si>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</si>
  <si>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</si>
  <si>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</si>
  <si>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</si>
  <si>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</si>
  <si>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</si>
  <si>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</si>
  <si>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</si>
  <si>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</si>
  <si>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</si>
  <si>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</si>
  <si>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</si>
  <si>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</si>
  <si>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</si>
  <si>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</si>
  <si>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</si>
  <si>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</si>
  <si>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</si>
  <si>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</si>
  <si>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</si>
  <si>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</si>
  <si>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</si>
  <si>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</si>
  <si>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</si>
  <si>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</si>
  <si>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</si>
  <si>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</si>
  <si>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</si>
  <si>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</si>
  <si>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</si>
  <si>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</si>
  <si>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</si>
  <si>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</si>
  <si>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</si>
  <si>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</si>
  <si>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</si>
  <si>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</si>
  <si>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</si>
  <si>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</si>
  <si>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</si>
  <si>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</si>
  <si>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</si>
  <si>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</si>
  <si>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</si>
  <si>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</si>
  <si>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</si>
  <si>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</si>
  <si>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</si>
  <si>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</si>
  <si>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</si>
  <si>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</si>
  <si>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</si>
  <si>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</si>
  <si>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</si>
  <si>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</si>
  <si>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</si>
  <si>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</si>
  <si>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</si>
  <si>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</si>
  <si>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</si>
  <si>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</si>
  <si>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</si>
  <si>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</si>
  <si>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</si>
  <si>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</si>
  <si>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</si>
  <si>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</si>
  <si>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</si>
  <si>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</si>
  <si>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</si>
  <si>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</si>
  <si>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</si>
  <si>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</si>
  <si>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</si>
  <si>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</si>
  <si>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</si>
  <si>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</si>
  <si>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</si>
  <si>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</si>
  <si>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</si>
  <si>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</si>
  <si>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</si>
  <si>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</si>
  <si>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</si>
  <si>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</si>
  <si>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</si>
  <si>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</si>
  <si>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</si>
  <si>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</si>
  <si>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</si>
  <si>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</si>
  <si>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</si>
  <si>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</si>
  <si>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</si>
  <si>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</si>
  <si>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</si>
  <si>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</si>
  <si>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</si>
  <si>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</si>
  <si>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</si>
  <si>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</si>
  <si>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</si>
  <si>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</si>
  <si>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</si>
  <si>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</si>
  <si>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</si>
  <si>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</si>
  <si>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</si>
  <si>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</si>
  <si>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</si>
  <si>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</si>
  <si>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</si>
  <si>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</si>
  <si>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</si>
  <si>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</si>
  <si>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</si>
  <si>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</si>
  <si>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</si>
  <si>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</si>
  <si>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</si>
  <si>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</si>
  <si>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</si>
  <si>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</si>
  <si>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</si>
  <si>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</si>
  <si>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</si>
  <si>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</si>
  <si>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</si>
  <si>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</si>
  <si>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</si>
  <si>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</si>
  <si>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</si>
  <si>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</si>
  <si>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</si>
  <si>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</si>
  <si>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</si>
  <si>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</si>
  <si>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</si>
  <si>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</si>
  <si>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</si>
  <si>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</si>
  <si>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</si>
  <si>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</si>
  <si>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</si>
  <si>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</si>
  <si>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</si>
  <si>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</si>
  <si>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</si>
  <si>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</si>
  <si>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</si>
  <si>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</si>
  <si>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</si>
  <si>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</si>
  <si>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</si>
  <si>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</si>
  <si>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</si>
  <si>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</si>
  <si>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</si>
  <si>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</si>
  <si>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</si>
  <si>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</si>
  <si>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</si>
  <si>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</si>
  <si>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</si>
  <si>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</si>
  <si>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</si>
  <si>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</si>
  <si>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</si>
  <si>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</si>
  <si>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</si>
  <si>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</si>
  <si>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</si>
  <si>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</si>
  <si>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</si>
  <si>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</si>
  <si>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</si>
  <si>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</si>
  <si>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</si>
  <si>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</si>
  <si>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</si>
  <si>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</si>
  <si>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</si>
  <si>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</si>
  <si>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</si>
  <si>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</si>
  <si>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</si>
  <si>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</si>
  <si>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</si>
  <si>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</si>
  <si>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</si>
  <si>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</si>
  <si>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</si>
  <si>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</si>
  <si>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</si>
  <si>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</si>
  <si>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</si>
  <si>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</si>
  <si>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</si>
  <si>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</si>
  <si>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</si>
  <si>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</si>
  <si>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</si>
  <si>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</si>
  <si>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</si>
  <si>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</si>
  <si>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</si>
  <si>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</si>
  <si>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</si>
  <si>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</si>
  <si>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</si>
  <si>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</si>
  <si>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</si>
  <si>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</si>
  <si>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</si>
  <si>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</si>
  <si>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</si>
  <si>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</si>
  <si>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</si>
  <si>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</si>
  <si>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</si>
  <si>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</si>
  <si>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</si>
  <si>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</si>
  <si>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</si>
  <si>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</si>
  <si>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</si>
  <si>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</si>
  <si>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</si>
  <si>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</si>
  <si>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</si>
  <si>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</si>
  <si>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</si>
  <si>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</si>
  <si>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</si>
  <si>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</si>
  <si>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</si>
  <si>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</si>
  <si>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</si>
  <si>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</si>
  <si>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</si>
  <si>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</si>
  <si>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</si>
  <si>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</si>
  <si>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</si>
  <si>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</si>
  <si>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</si>
  <si>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</si>
  <si>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</si>
  <si>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</si>
  <si>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</si>
  <si>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</si>
  <si>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</si>
  <si>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</si>
  <si>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</si>
  <si>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</si>
  <si>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</si>
  <si>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</si>
  <si>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</si>
  <si>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</si>
  <si>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</si>
  <si>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</si>
  <si>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</si>
  <si>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</si>
  <si>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</si>
  <si>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</si>
  <si>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</si>
  <si>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</si>
  <si>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</si>
  <si>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</si>
  <si>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</si>
  <si>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</si>
  <si>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</si>
  <si>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</si>
  <si>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</si>
  <si>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</si>
  <si>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</si>
  <si>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</si>
  <si>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</si>
  <si>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</si>
  <si>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</si>
  <si>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</si>
  <si>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</si>
  <si>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</si>
  <si>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</si>
  <si>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</si>
  <si>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</si>
  <si>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</si>
  <si>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</si>
  <si>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</si>
  <si>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</si>
  <si>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</si>
  <si>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</si>
  <si>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</si>
  <si>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</si>
  <si>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</si>
  <si>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</si>
  <si>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</si>
  <si>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</si>
  <si>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</si>
  <si>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</si>
  <si>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</si>
  <si>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</si>
  <si>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</si>
  <si>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</si>
  <si>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</si>
  <si>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</si>
  <si>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</si>
  <si>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</si>
  <si>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</si>
  <si>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</si>
  <si>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</si>
  <si>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</si>
  <si>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</si>
  <si>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</si>
  <si>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</si>
  <si>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</si>
  <si>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</si>
  <si>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</si>
  <si>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</si>
  <si>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</si>
  <si>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</si>
  <si>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</si>
  <si>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</si>
  <si>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</si>
  <si>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</si>
  <si>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</si>
  <si>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</si>
  <si>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</si>
  <si>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</si>
  <si>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</si>
  <si>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</si>
  <si>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</si>
  <si>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</si>
  <si>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</si>
  <si>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</si>
  <si>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</si>
  <si>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</si>
  <si>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</si>
  <si>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</si>
  <si>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</si>
  <si>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</si>
  <si>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</si>
  <si>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</si>
  <si>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</si>
  <si>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</si>
  <si>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</si>
  <si>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</si>
  <si>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</si>
  <si>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</si>
  <si>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</si>
  <si>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</si>
  <si>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</si>
  <si>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</si>
  <si>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</si>
  <si>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</si>
  <si>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</si>
  <si>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</si>
  <si>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</si>
  <si>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</si>
  <si>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</si>
  <si>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</si>
  <si>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</si>
  <si>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</si>
  <si>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</si>
  <si>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</si>
  <si>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</si>
  <si>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</si>
  <si>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</si>
  <si>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</si>
  <si>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</si>
  <si>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</si>
  <si>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</si>
  <si>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</si>
  <si>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</si>
  <si>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</si>
  <si>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</si>
  <si>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</si>
  <si>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</si>
  <si>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</si>
  <si>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</si>
  <si>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</si>
  <si>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</si>
  <si>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</si>
  <si>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</si>
  <si>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</si>
  <si>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</si>
  <si>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</si>
  <si>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</si>
  <si>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</si>
  <si>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</si>
  <si>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</si>
  <si>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</si>
  <si>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</si>
  <si>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</si>
  <si>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</si>
  <si>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</si>
  <si>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</si>
  <si>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</si>
  <si>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</si>
  <si>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</si>
  <si>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</si>
  <si>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</si>
  <si>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</si>
  <si>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</si>
  <si>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</si>
  <si>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</si>
  <si>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</si>
  <si>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</si>
  <si>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</si>
  <si>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</si>
  <si>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</si>
  <si>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</si>
  <si>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</si>
  <si>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</si>
  <si>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</si>
  <si>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</si>
  <si>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</si>
  <si>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</si>
  <si>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</si>
  <si>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</si>
  <si>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</si>
  <si>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</si>
  <si>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</si>
  <si>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</si>
  <si>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</si>
  <si>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</si>
  <si>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</si>
  <si>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</si>
  <si>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</si>
  <si>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</si>
  <si>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</si>
  <si>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</si>
  <si>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</si>
  <si>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</si>
  <si>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</si>
  <si>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</si>
  <si>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</si>
  <si>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</si>
  <si>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</si>
  <si>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</si>
  <si>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</si>
  <si>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</si>
  <si>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</si>
  <si>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</si>
  <si>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</si>
  <si>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</si>
  <si>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</si>
  <si>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</si>
  <si>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</si>
  <si>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</si>
  <si>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</si>
  <si>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</si>
  <si>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</si>
  <si>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</si>
  <si>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</si>
  <si>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</si>
  <si>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</si>
  <si>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</si>
  <si>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</si>
  <si>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</si>
  <si>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</si>
  <si>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</si>
  <si>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</si>
  <si>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</si>
  <si>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</si>
  <si>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</si>
  <si>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</si>
  <si>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</si>
  <si>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</si>
  <si>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</si>
  <si>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</si>
  <si>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</si>
  <si>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</si>
  <si>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</si>
  <si>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</si>
  <si>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</si>
  <si>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</si>
  <si>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</si>
  <si>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</si>
  <si>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</si>
  <si>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</si>
  <si>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</si>
  <si>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</si>
  <si>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</si>
  <si>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</si>
  <si>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</si>
  <si>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</si>
  <si>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</si>
  <si>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</si>
  <si>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</si>
  <si>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</si>
  <si>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</si>
  <si>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</si>
  <si>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</si>
  <si>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</si>
  <si>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</si>
  <si>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</si>
  <si>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</si>
  <si>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</si>
  <si>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</si>
  <si>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</si>
  <si>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</si>
  <si>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</si>
  <si>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</si>
  <si>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</si>
  <si>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</si>
  <si>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</si>
  <si>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</si>
  <si>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</si>
  <si>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</si>
  <si>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</si>
  <si>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</si>
  <si>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</si>
  <si>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</si>
  <si>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</si>
  <si>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</si>
  <si>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</si>
  <si>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</si>
  <si>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</si>
  <si>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</si>
  <si>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</si>
  <si>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</si>
  <si>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</si>
  <si>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</si>
  <si>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</si>
  <si>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</si>
  <si>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</si>
  <si>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</si>
  <si>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</si>
  <si>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</si>
  <si>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</si>
  <si>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</si>
  <si>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</si>
  <si>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</si>
  <si>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</si>
  <si>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</si>
  <si>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</si>
  <si>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</si>
  <si>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</si>
  <si>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</si>
  <si>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</si>
  <si>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</si>
  <si>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</si>
  <si>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</si>
  <si>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</si>
  <si>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</si>
  <si>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</si>
  <si>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</si>
  <si>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</si>
  <si>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</si>
  <si>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</si>
  <si>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</si>
  <si>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</si>
  <si>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</si>
  <si>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</si>
  <si>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</si>
  <si>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</si>
  <si>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</si>
  <si>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</si>
  <si>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</si>
  <si>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</si>
  <si>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</si>
  <si>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</si>
  <si>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</si>
  <si>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</si>
  <si>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</si>
  <si>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</si>
  <si>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</si>
  <si>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</si>
  <si>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</si>
  <si>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</si>
  <si>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</si>
  <si>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</si>
  <si>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</si>
  <si>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</si>
  <si>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</si>
  <si>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</si>
  <si>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</si>
  <si>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</si>
  <si>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</si>
  <si>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</si>
  <si>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</si>
  <si>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</si>
  <si>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</si>
  <si>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</si>
  <si>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</si>
  <si>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</si>
  <si>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</si>
  <si>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</si>
  <si>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</si>
  <si>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</si>
  <si>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</si>
  <si>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</si>
  <si>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</si>
  <si>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</si>
  <si>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</si>
  <si>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</si>
  <si>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</si>
  <si>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</si>
  <si>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</si>
  <si>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</si>
  <si>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</si>
  <si>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</si>
  <si>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</si>
  <si>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</si>
  <si>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</si>
  <si>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</si>
  <si>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</si>
  <si>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</si>
  <si>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</si>
  <si>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</si>
  <si>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</si>
  <si>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</si>
  <si>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</si>
  <si>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</si>
  <si>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</si>
  <si>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</si>
  <si>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</si>
  <si>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</si>
  <si>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</si>
  <si>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</si>
  <si>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</si>
  <si>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</si>
  <si>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</si>
  <si>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</si>
  <si>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</si>
  <si>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</si>
  <si>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</si>
  <si>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</si>
  <si>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</si>
  <si>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</si>
  <si>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</si>
  <si>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</si>
  <si>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</si>
  <si>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</si>
  <si>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</si>
  <si>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</si>
  <si>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</si>
  <si>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</si>
  <si>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</si>
  <si>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</si>
  <si>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</si>
  <si>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</si>
  <si>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</si>
  <si>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</si>
  <si>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</si>
  <si>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</si>
  <si>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</si>
  <si>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</si>
  <si>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</si>
  <si>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</si>
  <si>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</si>
  <si>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</si>
  <si>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</si>
  <si>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</si>
  <si>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</si>
  <si>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</si>
  <si>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</si>
  <si>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</si>
  <si>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</si>
  <si>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</si>
  <si>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</si>
  <si>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</si>
  <si>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</si>
  <si>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</si>
  <si>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</si>
  <si>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</si>
  <si>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</si>
  <si>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</si>
  <si>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</si>
  <si>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</si>
  <si>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</si>
  <si>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</si>
  <si>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</si>
  <si>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</si>
  <si>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</si>
  <si>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</si>
  <si>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</si>
  <si>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</si>
  <si>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</si>
  <si>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</si>
  <si>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</si>
  <si>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</si>
  <si>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</si>
  <si>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</si>
  <si>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</si>
  <si>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</si>
  <si>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</si>
  <si>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</si>
  <si>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</si>
  <si>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</si>
  <si>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</si>
  <si>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</si>
  <si>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</si>
  <si>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</si>
  <si>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</si>
  <si>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</si>
  <si>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</si>
  <si>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</si>
  <si>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</si>
  <si>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</si>
  <si>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</si>
  <si>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</si>
  <si>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</si>
  <si>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</si>
  <si>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</si>
  <si>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</si>
  <si>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</si>
  <si>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</si>
  <si>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</si>
  <si>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</si>
  <si>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</si>
  <si>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</si>
  <si>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</si>
  <si>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</si>
  <si>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</si>
  <si>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</si>
  <si>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</si>
  <si>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</si>
  <si>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</si>
  <si>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</si>
  <si>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</si>
  <si>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</si>
  <si>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</si>
  <si>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</si>
  <si>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</si>
  <si>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</si>
  <si>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</si>
  <si>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</si>
  <si>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</si>
  <si>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</si>
  <si>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</si>
  <si>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</si>
  <si>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</si>
  <si>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</si>
  <si>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</si>
  <si>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</si>
  <si>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</si>
  <si>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</si>
  <si>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</si>
  <si>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</si>
  <si>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</si>
  <si>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</si>
  <si>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</si>
  <si>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</si>
  <si>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</si>
  <si>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</si>
  <si>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</si>
  <si>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</si>
  <si>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</si>
  <si>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</si>
  <si>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</si>
  <si>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</si>
  <si>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</si>
  <si>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</si>
  <si>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</si>
  <si>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</si>
  <si>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</si>
  <si>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</si>
  <si>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</si>
  <si>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</si>
  <si>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</si>
  <si>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</si>
  <si>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</si>
  <si>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</si>
  <si>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</si>
  <si>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</si>
  <si>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</si>
  <si>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</si>
  <si>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</si>
  <si>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</si>
  <si>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</si>
  <si>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</si>
  <si>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</si>
  <si>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</si>
  <si>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</si>
  <si>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</si>
  <si>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</si>
  <si>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</si>
  <si>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</si>
  <si>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</si>
  <si>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</si>
  <si>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</si>
  <si>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</si>
  <si>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</si>
  <si>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</si>
  <si>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</si>
  <si>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</si>
  <si>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</si>
  <si>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</si>
  <si>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</si>
  <si>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</si>
  <si>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</si>
  <si>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</si>
  <si>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</si>
  <si>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</si>
  <si>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</si>
  <si>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</si>
  <si>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</si>
  <si>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</si>
  <si>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</si>
  <si>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</si>
  <si>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</si>
  <si>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</si>
  <si>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</si>
  <si>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</si>
  <si>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</si>
  <si>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</si>
  <si>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</si>
  <si>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</si>
  <si>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</si>
  <si>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</si>
  <si>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</si>
  <si>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</si>
  <si>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</si>
  <si>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</si>
  <si>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</si>
  <si>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</si>
  <si>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</si>
  <si>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</si>
  <si>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</si>
  <si>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</si>
  <si>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</si>
  <si>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</si>
  <si>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</si>
  <si>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</si>
  <si>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</si>
  <si>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</si>
  <si>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</si>
  <si>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</si>
  <si>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</si>
  <si>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</si>
  <si>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</si>
  <si>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</si>
  <si>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</si>
  <si>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</si>
  <si>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</si>
  <si>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</si>
  <si>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</si>
  <si>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</si>
  <si>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</si>
  <si>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</si>
  <si>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</si>
  <si>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</si>
  <si>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</si>
  <si>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</si>
  <si>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</si>
  <si>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</si>
  <si>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</si>
  <si>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</si>
  <si>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</si>
  <si>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</si>
  <si>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</si>
  <si>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</si>
  <si>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</si>
  <si>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</si>
  <si>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</si>
  <si>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</si>
  <si>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</si>
  <si>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</si>
  <si>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</si>
  <si>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</si>
  <si>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</si>
  <si>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</si>
  <si>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</si>
  <si>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</si>
  <si>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</si>
  <si>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</si>
  <si>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</si>
  <si>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</si>
  <si>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</si>
  <si>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</si>
  <si>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</si>
  <si>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</si>
  <si>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</si>
  <si>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</si>
  <si>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</si>
  <si>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</si>
  <si>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</si>
  <si>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</si>
  <si>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</si>
  <si>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</si>
  <si>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</si>
  <si>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</si>
  <si>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</si>
  <si>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</si>
  <si>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</si>
  <si>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</si>
  <si>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</si>
  <si>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</si>
  <si>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</si>
  <si>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</si>
  <si>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</si>
  <si>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</si>
  <si>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</si>
  <si>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</si>
  <si>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</si>
  <si>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</si>
  <si>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</si>
  <si>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</si>
  <si>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</si>
  <si>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</si>
  <si>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</si>
  <si>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</si>
  <si>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</si>
  <si>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</si>
  <si>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</si>
  <si>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</si>
  <si>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</si>
  <si>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</si>
  <si>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</si>
  <si>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</si>
  <si>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</si>
  <si>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</si>
  <si>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</si>
  <si>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</si>
  <si>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</si>
  <si>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</si>
  <si>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</si>
  <si>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</si>
  <si>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</si>
  <si>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</si>
  <si>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</si>
  <si>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</si>
  <si>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</si>
  <si>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</si>
  <si>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</si>
  <si>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</si>
  <si>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</si>
  <si>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</si>
  <si>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</si>
  <si>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</si>
  <si>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</si>
  <si>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</si>
  <si>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</si>
  <si>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</si>
  <si>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</si>
  <si>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</si>
  <si>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</si>
  <si>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</si>
  <si>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</si>
  <si>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</si>
  <si>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</si>
  <si>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</si>
  <si>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</si>
  <si>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</si>
  <si>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</si>
  <si>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</si>
  <si>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</si>
  <si>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</si>
  <si>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</si>
  <si>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</si>
  <si>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</si>
  <si>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</si>
  <si>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</si>
  <si>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</si>
  <si>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</si>
  <si>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</si>
  <si>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</si>
  <si>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</si>
  <si>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</si>
  <si>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</si>
  <si>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</si>
  <si>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</si>
  <si>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</si>
  <si>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</si>
  <si>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</si>
  <si>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</si>
  <si>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</si>
  <si>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</si>
  <si>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</si>
  <si>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</si>
  <si>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</si>
  <si>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</si>
  <si>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</si>
  <si>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</si>
  <si>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</si>
  <si>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</si>
  <si>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</si>
  <si>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</si>
  <si>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</si>
  <si>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</si>
  <si>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</si>
  <si>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</si>
  <si>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</si>
  <si>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</si>
  <si>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</si>
  <si>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</si>
  <si>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</si>
  <si>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</si>
  <si>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</si>
  <si>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</si>
  <si>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</si>
  <si>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</si>
  <si>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</si>
  <si>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</si>
  <si>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</si>
  <si>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</si>
  <si>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</si>
  <si>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</si>
  <si>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</si>
  <si>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</si>
  <si>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</si>
  <si>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</si>
  <si>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</si>
  <si>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</si>
  <si>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</si>
  <si>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</si>
  <si>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</si>
  <si>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</si>
  <si>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</si>
  <si>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</si>
  <si>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</si>
  <si>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</si>
  <si>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</si>
  <si>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</si>
  <si>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</si>
  <si>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</si>
  <si>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</si>
  <si>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</si>
  <si>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</si>
  <si>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</si>
  <si>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</si>
  <si>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</si>
  <si>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</si>
  <si>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</si>
  <si>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</si>
  <si>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</si>
  <si>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</si>
  <si>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</si>
  <si>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</si>
  <si>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</si>
  <si>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</si>
  <si>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</si>
  <si>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</si>
  <si>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</si>
  <si>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</si>
  <si>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</si>
  <si>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</si>
  <si>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</si>
  <si>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</si>
  <si>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</si>
  <si>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</si>
  <si>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</si>
  <si>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</si>
  <si>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</si>
  <si>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</si>
  <si>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</si>
  <si>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</si>
  <si>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</si>
  <si>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</si>
  <si>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</si>
  <si>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</si>
  <si>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</si>
  <si>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</si>
  <si>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</si>
  <si>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</si>
  <si>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</si>
  <si>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</si>
  <si>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</si>
  <si>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</si>
  <si>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</si>
  <si>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</si>
  <si>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</si>
  <si>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</si>
  <si>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</si>
  <si>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</si>
  <si>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</si>
  <si>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</si>
  <si>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</si>
  <si>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</si>
  <si>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</si>
  <si>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</si>
  <si>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</si>
  <si>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</si>
  <si>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</si>
  <si>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</si>
  <si>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</si>
  <si>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</si>
  <si>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</si>
  <si>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</si>
  <si>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</si>
  <si>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</si>
  <si>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</si>
  <si>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</si>
  <si>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</si>
  <si>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</si>
  <si>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</si>
  <si>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</si>
  <si>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</si>
  <si>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</si>
  <si>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</si>
  <si>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</si>
  <si>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</si>
  <si>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</si>
  <si>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</si>
  <si>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</si>
  <si>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</si>
  <si>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</si>
  <si>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</si>
  <si>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</si>
  <si>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</si>
  <si>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</si>
  <si>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</si>
  <si>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</si>
  <si>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</si>
  <si>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</si>
  <si>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</si>
  <si>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</si>
  <si>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</si>
  <si>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</si>
  <si>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</si>
  <si>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</si>
  <si>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</si>
  <si>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</si>
  <si>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</si>
  <si>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</si>
  <si>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</si>
  <si>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</si>
  <si>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</si>
  <si>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</si>
  <si>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</si>
  <si>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</si>
  <si>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</si>
  <si>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</si>
  <si>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</si>
  <si>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</si>
  <si>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</si>
  <si>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</si>
  <si>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</si>
  <si>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</si>
  <si>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</si>
  <si>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</si>
  <si>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</si>
  <si>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</si>
  <si>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</si>
  <si>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</si>
  <si>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</si>
  <si>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</si>
  <si>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</si>
  <si>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</si>
  <si>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</si>
  <si>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</si>
  <si>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</si>
  <si>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</si>
  <si>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</si>
  <si>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</si>
  <si>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</si>
  <si>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</si>
  <si>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</si>
  <si>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</si>
  <si>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</si>
  <si>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</si>
  <si>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</si>
  <si>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</si>
  <si>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</si>
  <si>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</si>
  <si>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</si>
  <si>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</si>
  <si>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</si>
  <si>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</si>
  <si>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</si>
  <si>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</si>
  <si>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</si>
  <si>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</si>
  <si>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</si>
  <si>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</si>
  <si>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</si>
  <si>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</si>
  <si>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</si>
  <si>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</si>
  <si>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</si>
  <si>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</si>
  <si>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</si>
  <si>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</si>
  <si>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</si>
  <si>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</si>
  <si>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</si>
  <si>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</si>
  <si>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</si>
  <si>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</si>
  <si>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</si>
  <si>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</si>
  <si>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</si>
  <si>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</si>
  <si>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</si>
  <si>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</si>
  <si>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</si>
  <si>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</si>
  <si>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</si>
  <si>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</si>
  <si>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</si>
  <si>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</si>
  <si>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</si>
  <si>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</si>
  <si>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</si>
  <si>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</si>
  <si>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</si>
  <si>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</si>
  <si>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</si>
  <si>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</si>
  <si>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</si>
  <si>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</si>
  <si>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</si>
  <si>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</si>
  <si>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</si>
  <si>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</si>
  <si>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</si>
  <si>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</si>
  <si>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</si>
  <si>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</si>
  <si>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</si>
  <si>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</si>
  <si>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</si>
  <si>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</si>
  <si>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</si>
  <si>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</si>
  <si>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</si>
  <si>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</si>
  <si>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</si>
  <si>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</si>
  <si>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</si>
  <si>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</si>
  <si>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</si>
  <si>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</si>
  <si>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</si>
  <si>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</si>
  <si>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</si>
  <si>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</si>
  <si>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</si>
  <si>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</si>
  <si>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</si>
  <si>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</si>
  <si>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</si>
  <si>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</si>
  <si>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</si>
  <si>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</si>
  <si>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</si>
  <si>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</si>
  <si>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</si>
  <si>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</si>
  <si>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</si>
  <si>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</si>
  <si>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</si>
  <si>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</si>
  <si>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</si>
  <si>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</si>
  <si>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</si>
  <si>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</si>
  <si>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</si>
  <si>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</si>
  <si>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</si>
  <si>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</si>
  <si>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</si>
  <si>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</si>
  <si>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</si>
  <si>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</si>
  <si>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</si>
  <si>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</si>
  <si>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</si>
  <si>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</si>
  <si>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</si>
  <si>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</si>
  <si>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</si>
  <si>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</si>
  <si>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</si>
  <si>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</si>
  <si>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</si>
  <si>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</si>
  <si>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</si>
  <si>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</si>
  <si>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</si>
  <si>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</si>
  <si>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</si>
  <si>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</si>
  <si>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</si>
  <si>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</si>
  <si>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</si>
  <si>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</si>
  <si>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</si>
  <si>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</si>
  <si>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</si>
  <si>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</si>
  <si>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</si>
  <si>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</si>
  <si>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</si>
  <si>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</si>
  <si>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</si>
  <si>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</si>
  <si>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</si>
  <si>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</si>
  <si>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</si>
  <si>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</si>
  <si>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</si>
  <si>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</si>
  <si>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</si>
  <si>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</si>
  <si>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</si>
  <si>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</si>
  <si>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</si>
  <si>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</si>
  <si>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</si>
  <si>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</si>
  <si>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</si>
  <si>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</si>
  <si>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</si>
  <si>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</si>
  <si>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</si>
  <si>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</si>
  <si>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</si>
  <si>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</si>
  <si>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</si>
  <si>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</si>
  <si>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</si>
  <si>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</si>
  <si>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</si>
  <si>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</si>
  <si>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</si>
  <si>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</si>
  <si>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</si>
  <si>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</si>
  <si>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</si>
  <si>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</si>
  <si>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</si>
  <si>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</si>
  <si>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</si>
  <si>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</si>
  <si>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</si>
  <si>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</si>
  <si>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</si>
  <si>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</si>
  <si>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</si>
  <si>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</si>
  <si>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</si>
  <si>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</si>
  <si>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</si>
  <si>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</si>
  <si>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</si>
  <si>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</si>
  <si>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</si>
  <si>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</si>
  <si>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</si>
  <si>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</si>
  <si>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</si>
  <si>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</si>
  <si>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</si>
  <si>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</si>
  <si>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</si>
  <si>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</si>
  <si>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</si>
  <si>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</si>
  <si>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</si>
  <si>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</si>
  <si>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</si>
  <si>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</si>
  <si>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</si>
  <si>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</si>
  <si>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</si>
  <si>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</si>
  <si>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</si>
  <si>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</si>
  <si>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</si>
  <si>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</si>
  <si>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</si>
  <si>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</si>
  <si>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</si>
  <si>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</si>
  <si>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</si>
  <si>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</si>
  <si>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</si>
  <si>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</si>
  <si>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</si>
  <si>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</si>
  <si>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</si>
  <si>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</si>
  <si>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</si>
  <si>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</si>
  <si>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</si>
  <si>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</si>
  <si>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</si>
  <si>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</si>
  <si>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</si>
  <si>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</si>
  <si>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</si>
  <si>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</si>
  <si>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</si>
  <si>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</si>
  <si>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</si>
  <si>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</si>
  <si>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</si>
  <si>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</si>
  <si>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</si>
  <si>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</si>
  <si>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</si>
  <si>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</si>
  <si>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</si>
  <si>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</si>
  <si>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</si>
  <si>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</si>
  <si>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</si>
  <si>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</si>
  <si>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</si>
  <si>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</si>
  <si>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</si>
  <si>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</si>
  <si>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</si>
  <si>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</si>
  <si>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</si>
  <si>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</si>
  <si>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</si>
  <si>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</si>
  <si>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</si>
  <si>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</si>
  <si>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</si>
  <si>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</si>
  <si>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</si>
  <si>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</si>
  <si>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</si>
  <si>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</si>
  <si>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</si>
  <si>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</si>
  <si>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</si>
  <si>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</si>
  <si>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</si>
  <si>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</si>
  <si>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</si>
  <si>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</si>
  <si>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</si>
  <si>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</si>
  <si>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</si>
  <si>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</si>
  <si>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</si>
  <si>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</si>
  <si>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</si>
  <si>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</si>
  <si>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</si>
  <si>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</si>
  <si>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</si>
  <si>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</si>
  <si>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</si>
  <si>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</si>
  <si>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</si>
  <si>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</si>
  <si>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</si>
  <si>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</si>
  <si>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</si>
  <si>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</si>
  <si>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</si>
  <si>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</si>
  <si>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</si>
  <si>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</si>
  <si>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</si>
  <si>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</si>
  <si>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</si>
  <si>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</si>
  <si>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</si>
  <si>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</si>
  <si>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</si>
  <si>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</si>
  <si>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</si>
  <si>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</si>
  <si>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</si>
  <si>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</si>
  <si>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</si>
  <si>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</si>
  <si>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</si>
  <si>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</si>
  <si>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</si>
  <si>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</si>
  <si>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</si>
  <si>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</si>
  <si>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</si>
  <si>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</si>
  <si>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</si>
  <si>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</si>
  <si>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</si>
  <si>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</si>
  <si>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</si>
  <si>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</si>
  <si>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</si>
  <si>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</si>
  <si>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</si>
  <si>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</si>
  <si>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</si>
  <si>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</si>
  <si>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</si>
  <si>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</si>
  <si>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</si>
  <si>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</si>
  <si>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</si>
  <si>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</si>
  <si>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</si>
  <si>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</si>
  <si>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</si>
  <si>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</si>
  <si>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</si>
  <si>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</si>
  <si>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</si>
  <si>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</si>
  <si>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</si>
  <si>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</si>
  <si>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</si>
  <si>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</si>
  <si>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</si>
  <si>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</si>
  <si>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</si>
  <si>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</si>
  <si>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</si>
  <si>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</si>
  <si>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</si>
  <si>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</si>
  <si>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</si>
  <si>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</si>
  <si>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</si>
  <si>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</si>
  <si>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</si>
  <si>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</si>
  <si>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</si>
  <si>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</si>
  <si>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</si>
  <si>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</si>
  <si>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</si>
  <si>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</si>
  <si>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</si>
  <si>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</si>
  <si>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</si>
  <si>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</si>
  <si>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</si>
  <si>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</si>
  <si>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</si>
  <si>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</si>
  <si>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</si>
  <si>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</si>
  <si>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</si>
  <si>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</si>
  <si>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</si>
  <si>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</si>
  <si>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</si>
  <si>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</si>
  <si>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</si>
  <si>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</si>
  <si>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</si>
  <si>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</si>
  <si>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</si>
  <si>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</si>
  <si>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</si>
  <si>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</si>
  <si>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</si>
  <si>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</si>
  <si>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</si>
  <si>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</si>
  <si>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</si>
  <si>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</si>
  <si>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</si>
  <si>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</si>
  <si>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</si>
  <si>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</si>
  <si>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</si>
  <si>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</si>
  <si>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</si>
  <si>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</si>
  <si>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</si>
  <si>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</si>
  <si>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</si>
  <si>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</si>
  <si>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</si>
  <si>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</si>
  <si>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</si>
  <si>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</si>
  <si>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</si>
  <si>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</si>
  <si>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</si>
  <si>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</si>
  <si>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</si>
  <si>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</si>
  <si>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</si>
  <si>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</si>
  <si>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</si>
  <si>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</si>
  <si>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</si>
  <si>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</si>
  <si>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</si>
  <si>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</si>
  <si>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</si>
  <si>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</si>
  <si>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</si>
  <si>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</si>
  <si>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</si>
  <si>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</si>
  <si>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</si>
  <si>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</si>
  <si>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</si>
  <si>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</si>
  <si>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</si>
  <si>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</si>
  <si>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</si>
  <si>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</si>
  <si>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</si>
  <si>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</si>
  <si>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</si>
  <si>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</si>
  <si>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</si>
  <si>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</si>
  <si>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</si>
  <si>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</si>
  <si>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</si>
  <si>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</si>
  <si>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</si>
  <si>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</si>
  <si>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</si>
  <si>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</si>
  <si>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</si>
  <si>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</si>
  <si>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</si>
  <si>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</si>
  <si>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</si>
  <si>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</si>
  <si>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</si>
  <si>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</si>
  <si>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</si>
  <si>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</si>
  <si>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</si>
  <si>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</si>
  <si>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</si>
  <si>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</si>
  <si>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</si>
  <si>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</si>
  <si>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</si>
  <si>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</si>
  <si>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</si>
  <si>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</si>
  <si>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</si>
  <si>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</si>
  <si>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</si>
  <si>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</si>
  <si>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</si>
  <si>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</si>
  <si>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</si>
  <si>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</si>
  <si>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</si>
  <si>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</si>
  <si>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</si>
  <si>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</si>
  <si>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</si>
  <si>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</si>
  <si>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</si>
  <si>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</si>
  <si>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</si>
  <si>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</si>
  <si>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</si>
  <si>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</si>
  <si>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</si>
  <si>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</si>
  <si>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</si>
  <si>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</si>
  <si>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</si>
  <si>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</si>
  <si>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</si>
  <si>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</si>
  <si>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</si>
  <si>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</si>
  <si>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</si>
  <si>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</si>
  <si>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</si>
  <si>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</si>
  <si>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</si>
  <si>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</si>
  <si>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</si>
  <si>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</si>
  <si>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</si>
  <si>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</si>
  <si>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</si>
  <si>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</si>
  <si>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</si>
  <si>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</si>
  <si>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</si>
  <si>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</si>
  <si>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</si>
  <si>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</si>
  <si>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</si>
  <si>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</si>
  <si>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</si>
  <si>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</si>
  <si>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</si>
  <si>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</si>
  <si>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</si>
  <si>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</si>
  <si>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</si>
  <si>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</si>
  <si>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</si>
  <si>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</si>
  <si>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</si>
  <si>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</si>
  <si>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</si>
  <si>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</si>
  <si>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</si>
  <si>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</si>
  <si>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</si>
  <si>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</si>
  <si>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</si>
  <si>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</si>
  <si>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</si>
  <si>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</si>
  <si>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</si>
  <si>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</si>
  <si>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</si>
  <si>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</si>
  <si>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</si>
  <si>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</si>
  <si>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</si>
  <si>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</si>
  <si>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</si>
  <si>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</si>
  <si>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</si>
  <si>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</si>
  <si>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</si>
  <si>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</si>
  <si>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</si>
  <si>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</si>
  <si>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</si>
  <si>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</si>
  <si>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</si>
  <si>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</si>
  <si>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</si>
  <si>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</si>
  <si>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</si>
  <si>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</si>
  <si>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</si>
  <si>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</si>
  <si>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</si>
  <si>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</si>
  <si>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</si>
  <si>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</si>
  <si>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</si>
  <si>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</si>
  <si>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</si>
  <si>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</si>
  <si>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</si>
  <si>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</si>
  <si>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</si>
  <si>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</si>
  <si>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</si>
  <si>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</si>
  <si>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</si>
  <si>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</si>
  <si>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</si>
  <si>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</si>
  <si>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</si>
  <si>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</si>
  <si>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</si>
  <si>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</si>
  <si>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</si>
  <si>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</si>
  <si>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</si>
  <si>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</si>
  <si>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</si>
  <si>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</si>
  <si>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</si>
  <si>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</si>
  <si>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</si>
  <si>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</si>
  <si>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</si>
  <si>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</si>
  <si>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</si>
  <si>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</si>
  <si>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</si>
  <si>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</si>
  <si>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</si>
  <si>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</si>
  <si>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</si>
  <si>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</si>
  <si>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</si>
  <si>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</si>
  <si>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</si>
  <si>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</si>
  <si>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</si>
  <si>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</si>
  <si>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</si>
  <si>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</si>
  <si>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</si>
  <si>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</si>
  <si>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</si>
  <si>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</si>
  <si>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</si>
  <si>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</si>
  <si>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</si>
  <si>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</si>
  <si>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</si>
  <si>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</si>
  <si>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</si>
  <si>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</si>
  <si>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</si>
  <si>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</si>
  <si>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</si>
  <si>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</si>
  <si>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</si>
  <si>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</si>
  <si>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</si>
  <si>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</si>
  <si>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</si>
  <si>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</si>
  <si>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</si>
  <si>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</si>
  <si>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</si>
  <si>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</si>
  <si>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</si>
  <si>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</si>
  <si>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</si>
  <si>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</si>
  <si>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</si>
  <si>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</si>
  <si>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</si>
  <si>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</si>
  <si>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</si>
  <si>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</si>
  <si>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</si>
  <si>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</si>
  <si>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</si>
  <si>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</si>
  <si>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</si>
  <si>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</si>
  <si>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</si>
  <si>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</si>
  <si>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</si>
  <si>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</si>
  <si>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</si>
  <si>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</si>
  <si>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</si>
  <si>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</si>
  <si>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</si>
  <si>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</si>
  <si>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</si>
  <si>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</si>
  <si>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</si>
  <si>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</si>
  <si>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</si>
  <si>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</si>
  <si>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</si>
  <si>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</si>
  <si>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</si>
  <si>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</si>
  <si>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</si>
  <si>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</si>
  <si>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</si>
  <si>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</si>
  <si>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</si>
  <si>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</si>
  <si>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</si>
  <si>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</si>
  <si>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</si>
  <si>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</si>
  <si>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</si>
  <si>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</si>
  <si>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</si>
  <si>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</si>
  <si>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</si>
  <si>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</si>
  <si>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</si>
  <si>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</si>
  <si>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</si>
  <si>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</si>
  <si>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</si>
  <si>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</si>
  <si>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</si>
  <si>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</si>
  <si>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</si>
  <si>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</si>
  <si>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</si>
  <si>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</si>
  <si>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</si>
  <si>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</si>
  <si>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</si>
  <si>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</si>
  <si>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</si>
  <si>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</si>
  <si>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</si>
  <si>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</si>
  <si>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</si>
  <si>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</si>
  <si>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</si>
  <si>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</si>
  <si>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</si>
  <si>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</si>
  <si>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</si>
  <si>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</si>
  <si>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</si>
  <si>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</si>
  <si>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</si>
  <si>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</si>
  <si>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</si>
  <si>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</si>
  <si>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</si>
  <si>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</si>
  <si>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</si>
  <si>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</si>
  <si>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</si>
  <si>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</si>
  <si>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</si>
  <si>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</si>
  <si>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</si>
  <si>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</si>
  <si>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</si>
  <si>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</si>
  <si>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</si>
  <si>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</si>
  <si>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</si>
  <si>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</si>
  <si>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</si>
  <si>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</si>
  <si>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</si>
  <si>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</si>
  <si>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</si>
  <si>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</si>
  <si>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</si>
  <si>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</si>
  <si>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</si>
  <si>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</si>
  <si>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</si>
  <si>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</si>
  <si>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</si>
  <si>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</si>
  <si>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</si>
  <si>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</si>
  <si>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</si>
  <si>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</si>
  <si>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</si>
  <si>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</si>
  <si>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</si>
  <si>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</si>
  <si>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</si>
  <si>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</si>
  <si>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</si>
  <si>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</si>
  <si>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</si>
  <si>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</si>
  <si>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</si>
  <si>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</si>
  <si>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</si>
  <si>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</si>
  <si>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</si>
  <si>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</si>
  <si>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</si>
  <si>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</si>
  <si>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</si>
  <si>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</si>
  <si>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</si>
  <si>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</si>
  <si>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</si>
  <si>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</si>
  <si>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</si>
  <si>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</si>
  <si>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</si>
  <si>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</si>
  <si>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</si>
  <si>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</si>
  <si>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</si>
  <si>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</si>
  <si>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</si>
  <si>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</si>
  <si>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</si>
  <si>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</si>
  <si>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</si>
  <si>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</si>
  <si>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</si>
  <si>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</si>
  <si>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</si>
  <si>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</si>
  <si>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</si>
  <si>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</si>
  <si>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</si>
  <si>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</si>
  <si>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</si>
  <si>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</si>
  <si>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</si>
  <si>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</si>
  <si>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</si>
  <si>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</si>
  <si>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</si>
  <si>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</si>
  <si>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</si>
  <si>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</si>
  <si>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</si>
  <si>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</si>
  <si>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</si>
  <si>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</si>
  <si>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</si>
  <si>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</si>
  <si>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</si>
  <si>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</si>
  <si>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</si>
  <si>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</si>
  <si>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</si>
  <si>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</si>
  <si>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</si>
  <si>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</si>
  <si>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</si>
  <si>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</si>
  <si>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</si>
  <si>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</si>
  <si>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</si>
  <si>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</si>
  <si>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</si>
  <si>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</si>
  <si>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</si>
  <si>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</si>
  <si>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</si>
  <si>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</si>
  <si>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</si>
  <si>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</si>
  <si>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</si>
  <si>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</si>
  <si>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</si>
  <si>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</si>
  <si>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</si>
  <si>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</si>
  <si>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</si>
  <si>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</si>
  <si>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</si>
  <si>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</si>
  <si>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</si>
  <si>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</si>
  <si>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</si>
  <si>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</si>
  <si>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</si>
  <si>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</si>
  <si>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</si>
  <si>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</si>
  <si>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</si>
  <si>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</si>
  <si>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</si>
  <si>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</si>
  <si>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</si>
  <si>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</si>
  <si>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</si>
  <si>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</si>
  <si>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</si>
  <si>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</si>
  <si>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</si>
  <si>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</si>
  <si>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</si>
  <si>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</si>
  <si>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</si>
  <si>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</si>
  <si>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</si>
  <si>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</si>
  <si>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</si>
  <si>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</si>
  <si>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</si>
  <si>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</si>
  <si>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</si>
  <si>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</si>
  <si>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</si>
  <si>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</si>
  <si>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</si>
  <si>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</si>
  <si>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</si>
  <si>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</si>
  <si>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</si>
  <si>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</si>
  <si>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</si>
  <si>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</si>
  <si>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</si>
  <si>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</si>
  <si>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</si>
  <si>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</si>
  <si>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</si>
  <si>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</si>
  <si>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</si>
  <si>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</si>
  <si>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</si>
  <si>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</si>
  <si>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</si>
  <si>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</si>
  <si>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</si>
  <si>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</si>
  <si>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</si>
  <si>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</si>
  <si>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</si>
  <si>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</si>
  <si>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</si>
  <si>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</si>
  <si>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</si>
  <si>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</si>
  <si>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</si>
  <si>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</si>
  <si>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</si>
  <si>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</si>
  <si>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</si>
  <si>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</si>
  <si>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</si>
  <si>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</si>
  <si>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</si>
  <si>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</si>
  <si>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</si>
  <si>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</si>
  <si>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</si>
  <si>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</si>
  <si>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</si>
  <si>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</si>
  <si>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</si>
  <si>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</si>
  <si>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</si>
  <si>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</si>
  <si>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</si>
  <si>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</si>
  <si>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</si>
  <si>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</si>
  <si>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</si>
  <si>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</si>
  <si>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</si>
  <si>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</si>
  <si>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</si>
  <si>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</si>
  <si>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</si>
  <si>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</si>
  <si>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</si>
  <si>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</si>
  <si>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</si>
  <si>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</si>
  <si>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</si>
  <si>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</si>
  <si>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</si>
  <si>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</si>
  <si>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</si>
  <si>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</si>
  <si>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</si>
  <si>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</si>
  <si>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</si>
  <si>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</si>
  <si>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</si>
  <si>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</si>
  <si>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</si>
  <si>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</si>
  <si>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</si>
  <si>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</si>
  <si>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</si>
  <si>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</si>
  <si>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</si>
  <si>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</si>
  <si>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</si>
  <si>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</si>
  <si>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</si>
  <si>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</si>
  <si>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</si>
  <si>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</si>
  <si>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</si>
  <si>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</si>
  <si>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</si>
  <si>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</si>
  <si>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</si>
  <si>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</si>
  <si>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</si>
  <si>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</si>
  <si>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</si>
  <si>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</si>
  <si>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</si>
  <si>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</si>
  <si>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</si>
  <si>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</si>
  <si>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</si>
  <si>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</si>
  <si>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</si>
  <si>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</si>
  <si>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</si>
  <si>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</si>
  <si>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</si>
  <si>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</si>
  <si>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</si>
  <si>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</si>
  <si>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</si>
  <si>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</si>
  <si>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</si>
  <si>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</si>
  <si>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</si>
  <si>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</si>
  <si>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</si>
  <si>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</si>
  <si>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</si>
  <si>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</si>
  <si>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</si>
  <si>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</si>
  <si>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</si>
  <si>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</si>
  <si>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</si>
  <si>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</si>
  <si>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</si>
  <si>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</si>
  <si>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</si>
  <si>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</si>
  <si>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</si>
  <si>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</si>
  <si>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</si>
  <si>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</si>
  <si>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</si>
  <si>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</si>
  <si>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</si>
  <si>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</si>
  <si>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</si>
  <si>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</si>
  <si>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</si>
  <si>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</si>
  <si>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</si>
  <si>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</si>
  <si>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</si>
  <si>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</si>
  <si>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</si>
  <si>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</si>
  <si>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</si>
  <si>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</si>
  <si>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</si>
  <si>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</si>
  <si>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</si>
  <si>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</si>
  <si>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</si>
  <si>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</si>
  <si>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</si>
  <si>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</si>
  <si>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</si>
  <si>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</si>
  <si>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</si>
  <si>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</si>
  <si>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</si>
  <si>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</si>
  <si>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</si>
  <si>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</si>
  <si>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</si>
  <si>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</si>
  <si>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</si>
  <si>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</si>
  <si>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</si>
  <si>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</si>
  <si>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</si>
  <si>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</si>
  <si>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</si>
  <si>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</si>
  <si>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</si>
  <si>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</si>
  <si>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</si>
  <si>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</si>
  <si>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</si>
  <si>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</si>
  <si>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</si>
  <si>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</si>
  <si>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</si>
  <si>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</si>
  <si>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</si>
  <si>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</si>
  <si>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</si>
  <si>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</si>
  <si>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</si>
  <si>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</si>
  <si>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</si>
  <si>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</si>
  <si>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</si>
  <si>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</si>
  <si>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</si>
  <si>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</si>
  <si>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</si>
  <si>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</si>
  <si>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</si>
  <si>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</si>
  <si>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</si>
  <si>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</si>
  <si>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</si>
  <si>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</si>
  <si>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</si>
  <si>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</si>
  <si>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</si>
  <si>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</si>
  <si>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</si>
  <si>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</si>
  <si>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</si>
  <si>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</si>
  <si>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</si>
  <si>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</si>
  <si>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</si>
  <si>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</si>
  <si>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</si>
  <si>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</si>
  <si>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</si>
  <si>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</si>
  <si>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</si>
  <si>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</si>
  <si>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</si>
  <si>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</si>
  <si>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</si>
  <si>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</si>
  <si>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</si>
  <si>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</si>
  <si>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</si>
  <si>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</si>
  <si>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</si>
  <si>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</si>
  <si>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</si>
  <si>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</si>
  <si>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</si>
  <si>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</si>
  <si>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</si>
  <si>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</si>
  <si>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</si>
  <si>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</si>
  <si>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</si>
  <si>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</si>
  <si>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</si>
  <si>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</si>
  <si>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</si>
  <si>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</si>
  <si>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</si>
  <si>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</si>
  <si>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</si>
  <si>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</si>
  <si>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</si>
  <si>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</si>
  <si>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</si>
  <si>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</si>
  <si>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</si>
  <si>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</si>
  <si>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</si>
  <si>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</si>
  <si>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</si>
  <si>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</si>
  <si>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</si>
  <si>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</si>
  <si>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</si>
  <si>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</si>
  <si>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</si>
  <si>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</si>
  <si>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</si>
  <si>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</si>
  <si>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</si>
  <si>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</si>
  <si>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</si>
  <si>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</si>
  <si>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</si>
  <si>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</si>
  <si>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</si>
  <si>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</si>
  <si>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</si>
  <si>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</si>
  <si>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</si>
  <si>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</si>
  <si>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</si>
  <si>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</si>
  <si>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</si>
  <si>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</si>
  <si>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</si>
  <si>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</si>
  <si>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</si>
  <si>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</si>
  <si>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</si>
  <si>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</si>
  <si>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</si>
  <si>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</si>
  <si>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</si>
  <si>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</si>
  <si>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</si>
  <si>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</si>
  <si>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</si>
  <si>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</si>
  <si>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</si>
  <si>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</si>
  <si>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</si>
  <si>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</si>
  <si>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</si>
  <si>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</si>
  <si>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</si>
  <si>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</si>
  <si>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</si>
  <si>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</si>
  <si>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</si>
  <si>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</si>
  <si>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</si>
  <si>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</si>
  <si>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</si>
  <si>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</si>
  <si>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</si>
  <si>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</si>
  <si>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</si>
  <si>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</si>
  <si>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</si>
  <si>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</si>
  <si>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</si>
  <si>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</si>
  <si>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</si>
  <si>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</si>
  <si>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</si>
  <si>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</si>
  <si>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</si>
  <si>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</si>
  <si>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</si>
  <si>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</si>
  <si>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</si>
  <si>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</si>
  <si>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</si>
  <si>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</si>
  <si>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</si>
  <si>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</si>
  <si>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</si>
  <si>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</si>
  <si>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</si>
  <si>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</si>
  <si>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</si>
  <si>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</si>
  <si>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</si>
  <si>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</si>
  <si>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</si>
  <si>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</si>
  <si>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</si>
  <si>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</si>
  <si>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</si>
  <si>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</si>
  <si>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</si>
  <si>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</si>
  <si>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</si>
  <si>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</si>
  <si>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</si>
  <si>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</si>
  <si>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</si>
  <si>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</si>
  <si>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</si>
  <si>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</si>
  <si>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</si>
  <si>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</si>
  <si>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</si>
  <si>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</si>
  <si>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</si>
  <si>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</si>
  <si>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</si>
  <si>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</si>
  <si>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</si>
  <si>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</si>
  <si>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</si>
  <si>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</si>
  <si>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</si>
  <si>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</si>
  <si>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</si>
  <si>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</si>
  <si>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</si>
  <si>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</si>
  <si>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</si>
  <si>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</si>
  <si>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</si>
  <si>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</si>
  <si>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</si>
  <si>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</si>
  <si>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</si>
  <si>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</si>
  <si>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</si>
  <si>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</si>
  <si>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</si>
  <si>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</si>
  <si>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</si>
  <si>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</si>
  <si>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</si>
  <si>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</si>
  <si>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</si>
  <si>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</si>
  <si>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</si>
  <si>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</si>
  <si>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</si>
  <si>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</si>
  <si>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</si>
  <si>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</si>
  <si>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</si>
  <si>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</si>
  <si>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</si>
  <si>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</si>
  <si>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</si>
  <si>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</si>
  <si>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</si>
  <si>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</si>
  <si>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</si>
  <si>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</si>
  <si>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</si>
  <si>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</si>
  <si>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</si>
  <si>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</si>
  <si>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</si>
  <si>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</si>
  <si>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</si>
  <si>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</si>
  <si>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</si>
  <si>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</si>
  <si>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</si>
  <si>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</si>
  <si>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</si>
  <si>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</si>
  <si>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</si>
  <si>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</si>
  <si>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</si>
  <si>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</si>
  <si>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</si>
  <si>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</si>
  <si>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</si>
  <si>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</si>
  <si>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</si>
  <si>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</si>
  <si>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</si>
  <si>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</si>
  <si>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</si>
  <si>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</si>
  <si>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</si>
  <si>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</si>
  <si>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</si>
  <si>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</si>
  <si>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</si>
  <si>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</si>
  <si>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</si>
  <si>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</si>
  <si>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</si>
  <si>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</si>
  <si>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</si>
  <si>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</si>
  <si>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</si>
  <si>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</si>
  <si>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</si>
  <si>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</si>
  <si>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</si>
  <si>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</si>
  <si>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</si>
  <si>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</si>
  <si>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</si>
  <si>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</si>
  <si>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</si>
  <si>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</si>
  <si>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</si>
  <si>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</si>
  <si>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</si>
  <si>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</si>
  <si>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</si>
  <si>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</si>
  <si>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</si>
  <si>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</si>
  <si>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</si>
  <si>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</si>
  <si>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</si>
  <si>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</si>
  <si>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</si>
  <si>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</si>
  <si>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</si>
  <si>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</si>
  <si>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</si>
  <si>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</si>
  <si>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</si>
  <si>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</si>
  <si>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</si>
  <si>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</si>
  <si>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</si>
  <si>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</si>
  <si>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</si>
  <si>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</si>
  <si>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</si>
  <si>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</si>
  <si>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</si>
  <si>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</si>
  <si>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</si>
  <si>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</si>
  <si>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</si>
  <si>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</si>
  <si>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</si>
  <si>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</si>
  <si>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</si>
  <si>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</si>
  <si>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</si>
  <si>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</si>
  <si>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</si>
  <si>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</si>
  <si>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</si>
  <si>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</si>
  <si>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</si>
  <si>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</si>
  <si>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</si>
  <si>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</si>
  <si>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</si>
  <si>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</si>
  <si>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</si>
  <si>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</si>
  <si>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</si>
  <si>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</si>
  <si>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</si>
  <si>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</si>
  <si>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</si>
  <si>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</si>
  <si>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</si>
  <si>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</si>
  <si>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</si>
  <si>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</si>
  <si>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</si>
  <si>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</si>
  <si>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</si>
  <si>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</si>
  <si>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</si>
  <si>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</si>
  <si>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</si>
  <si>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</si>
  <si>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</si>
  <si>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</si>
  <si>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</si>
  <si>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</si>
  <si>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</si>
  <si>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</si>
  <si>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</si>
  <si>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</si>
  <si>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</si>
  <si>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</si>
  <si>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</si>
  <si>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</si>
  <si>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</si>
  <si>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</si>
  <si>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</si>
  <si>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</si>
  <si>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</si>
  <si>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</si>
  <si>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</si>
  <si>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</si>
  <si>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</si>
  <si>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</si>
  <si>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</si>
  <si>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</si>
  <si>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</si>
  <si>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</si>
  <si>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</si>
  <si>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</si>
  <si>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</si>
  <si>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</si>
  <si>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</si>
  <si>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</si>
  <si>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</si>
  <si>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</si>
  <si>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</si>
  <si>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</si>
  <si>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</si>
  <si>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</si>
  <si>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</si>
  <si>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</si>
  <si>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</si>
  <si>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</si>
  <si>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</si>
  <si>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</si>
  <si>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</si>
  <si>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</si>
  <si>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</si>
  <si>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</si>
  <si>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</si>
  <si>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</si>
  <si>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</si>
  <si>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</si>
  <si>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</si>
  <si>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</si>
  <si>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</si>
  <si>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</si>
  <si>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</si>
  <si>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</si>
  <si>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</si>
  <si>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</si>
  <si>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</si>
  <si>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</si>
  <si>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</si>
  <si>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</si>
  <si>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</si>
  <si>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</si>
  <si>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</si>
  <si>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</si>
  <si>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</si>
  <si>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</si>
  <si>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</si>
  <si>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</si>
  <si>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</si>
  <si>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</si>
  <si>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</si>
  <si>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</si>
  <si>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</si>
  <si>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</si>
  <si>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</si>
  <si>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</si>
  <si>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</si>
  <si>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</si>
  <si>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</si>
  <si>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</si>
  <si>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</si>
  <si>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</si>
  <si>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</si>
  <si>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</si>
  <si>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</si>
  <si>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</si>
  <si>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</si>
  <si>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</si>
  <si>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</si>
  <si>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</si>
  <si>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</si>
  <si>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</si>
  <si>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</si>
  <si>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</si>
  <si>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</si>
  <si>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</si>
  <si>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</si>
  <si>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</si>
  <si>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</si>
  <si>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</si>
  <si>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</si>
  <si>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</si>
  <si>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</si>
  <si>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</si>
  <si>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</si>
  <si>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</si>
  <si>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</si>
  <si>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</si>
  <si>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</si>
  <si>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</si>
  <si>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</si>
  <si>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</si>
  <si>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</si>
  <si>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</si>
  <si>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</si>
  <si>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</si>
  <si>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</si>
  <si>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</si>
  <si>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</si>
  <si>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</si>
  <si>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</si>
  <si>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</si>
  <si>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</si>
  <si>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</si>
  <si>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</si>
  <si>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</si>
  <si>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</si>
  <si>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</si>
  <si>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</si>
  <si>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</si>
  <si>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</si>
  <si>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</si>
  <si>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</si>
  <si>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</si>
  <si>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</si>
  <si>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</si>
  <si>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</si>
  <si>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</si>
  <si>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</si>
  <si>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</si>
  <si>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</si>
  <si>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</si>
  <si>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</si>
  <si>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</si>
  <si>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</si>
  <si>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</si>
  <si>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</si>
  <si>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</si>
  <si>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</si>
  <si>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</si>
  <si>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</si>
  <si>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</si>
  <si>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</si>
  <si>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</si>
  <si>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</si>
  <si>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</si>
  <si>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</si>
  <si>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</si>
  <si>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</si>
  <si>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</si>
  <si>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</si>
  <si>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</si>
  <si>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</si>
  <si>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</si>
  <si>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</si>
  <si>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</si>
  <si>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</si>
  <si>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</si>
  <si>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</si>
  <si>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</si>
  <si>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</si>
  <si>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</si>
  <si>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</si>
  <si>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</si>
  <si>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</si>
  <si>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</si>
  <si>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</si>
  <si>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</si>
  <si>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</si>
  <si>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</si>
  <si>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</si>
  <si>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</si>
  <si>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</si>
  <si>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</si>
  <si>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</si>
  <si>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</si>
  <si>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</si>
  <si>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</si>
  <si>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</si>
  <si>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</si>
  <si>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</si>
  <si>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</si>
  <si>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</si>
  <si>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</si>
  <si>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</si>
  <si>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</si>
  <si>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</si>
  <si>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</si>
  <si>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</si>
  <si>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</si>
  <si>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</si>
  <si>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</si>
  <si>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</si>
  <si>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</si>
  <si>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</si>
  <si>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</si>
  <si>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</si>
  <si>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</si>
  <si>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</si>
  <si>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</si>
  <si>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</si>
  <si>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</si>
  <si>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</si>
  <si>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</si>
  <si>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</si>
  <si>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</si>
  <si>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</si>
  <si>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</si>
  <si>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</si>
  <si>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</si>
  <si>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</si>
  <si>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</si>
  <si>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</si>
  <si>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</si>
  <si>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</si>
  <si>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</si>
  <si>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</si>
  <si>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</si>
  <si>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</si>
  <si>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</si>
  <si>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</si>
  <si>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</si>
  <si>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</si>
  <si>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</si>
  <si>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</si>
  <si>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</si>
  <si>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</si>
  <si>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</si>
  <si>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</si>
  <si>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</si>
  <si>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</si>
  <si>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</si>
  <si>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</si>
  <si>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</si>
  <si>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</si>
  <si>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</si>
  <si>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</si>
  <si>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</si>
  <si>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</si>
  <si>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</si>
  <si>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</si>
  <si>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</si>
  <si>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</si>
  <si>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</si>
  <si>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</si>
  <si>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</si>
  <si>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</si>
  <si>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</si>
  <si>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</si>
  <si>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</si>
  <si>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</si>
  <si>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</si>
  <si>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</si>
  <si>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</si>
  <si>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</si>
  <si>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</si>
  <si>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</si>
  <si>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</si>
  <si>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</si>
  <si>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</si>
  <si>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</si>
  <si>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</si>
  <si>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</si>
  <si>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</si>
  <si>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</si>
  <si>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</si>
  <si>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</si>
  <si>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</si>
  <si>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</si>
  <si>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</si>
  <si>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</si>
  <si>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</si>
  <si>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</si>
  <si>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</si>
  <si>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</si>
  <si>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</si>
  <si>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</si>
  <si>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</si>
  <si>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</si>
  <si>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</si>
  <si>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</si>
  <si>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</si>
  <si>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</si>
  <si>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</si>
  <si>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</si>
  <si>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</si>
  <si>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</si>
  <si>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</si>
  <si>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</si>
  <si>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</si>
  <si>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</si>
  <si>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</si>
  <si>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</si>
  <si>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</si>
  <si>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</si>
  <si>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</si>
  <si>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</si>
  <si>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</si>
  <si>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</si>
  <si>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</si>
  <si>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</si>
  <si>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</si>
  <si>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</si>
  <si>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</si>
  <si>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</si>
  <si>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</si>
  <si>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</si>
  <si>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</si>
  <si>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</si>
  <si>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</si>
  <si>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</si>
  <si>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</si>
  <si>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</si>
  <si>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</si>
  <si>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</si>
  <si>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</si>
  <si>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</si>
  <si>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</si>
  <si>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</si>
  <si>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</si>
  <si>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</si>
  <si>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</si>
  <si>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</si>
  <si>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</si>
  <si>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</si>
  <si>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</si>
  <si>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</si>
  <si>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</si>
  <si>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</si>
  <si>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</si>
  <si>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</si>
  <si>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</si>
  <si>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</si>
  <si>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</si>
  <si>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</si>
  <si>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</si>
  <si>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</si>
  <si>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</si>
  <si>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</si>
  <si>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</si>
  <si>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</si>
  <si>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</si>
  <si>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</si>
  <si>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</si>
  <si>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</si>
  <si>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</si>
  <si>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</si>
  <si>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</si>
  <si>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</si>
  <si>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</si>
  <si>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</si>
  <si>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</si>
  <si>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</si>
  <si>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</si>
  <si>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</si>
  <si>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</si>
  <si>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</si>
  <si>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</si>
  <si>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</si>
  <si>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</si>
  <si>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</si>
  <si>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</si>
  <si>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</si>
  <si>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</si>
  <si>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</si>
  <si>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</si>
  <si>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</si>
  <si>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</si>
  <si>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</si>
  <si>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</si>
  <si>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</si>
  <si>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</si>
  <si>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</si>
  <si>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</si>
  <si>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</si>
  <si>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</si>
  <si>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</si>
  <si>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</si>
  <si>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</si>
  <si>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</si>
  <si>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</si>
  <si>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</si>
  <si>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</si>
  <si>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</si>
  <si>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</si>
  <si>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</si>
  <si>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</si>
  <si>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</si>
  <si>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</si>
  <si>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</si>
  <si>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</si>
  <si>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</si>
  <si>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</si>
  <si>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</si>
  <si>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</si>
  <si>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</si>
  <si>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</si>
  <si>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</si>
  <si>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</si>
  <si>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</si>
  <si>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</si>
  <si>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</si>
  <si>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</si>
  <si>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</si>
  <si>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</si>
  <si>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</si>
  <si>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</si>
  <si>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</si>
  <si>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</si>
  <si>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</si>
  <si>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</si>
  <si>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</si>
  <si>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</si>
  <si>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</si>
  <si>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</si>
  <si>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</si>
  <si>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</si>
  <si>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</si>
  <si>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</si>
  <si>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</si>
  <si>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</si>
  <si>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</si>
  <si>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</si>
  <si>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</si>
  <si>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</si>
  <si>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</si>
  <si>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</si>
  <si>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</si>
  <si>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</si>
  <si>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</si>
  <si>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</si>
  <si>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</si>
  <si>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</si>
  <si>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</si>
  <si>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</si>
  <si>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</si>
  <si>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</si>
  <si>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</si>
  <si>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</si>
  <si>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</si>
  <si>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</si>
  <si>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</si>
  <si>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</si>
  <si>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</si>
  <si>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</si>
  <si>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</si>
  <si>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</si>
  <si>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</si>
  <si>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</si>
  <si>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</si>
  <si>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</si>
  <si>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</si>
  <si>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</si>
  <si>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</si>
  <si>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</si>
  <si>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</si>
  <si>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</si>
  <si>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</si>
  <si>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</si>
  <si>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</si>
  <si>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</si>
  <si>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</si>
  <si>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</si>
  <si>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</si>
  <si>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</si>
  <si>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</si>
  <si>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</si>
  <si>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</si>
  <si>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</si>
  <si>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</si>
  <si>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</si>
  <si>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</si>
  <si>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</si>
  <si>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</si>
  <si>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</si>
  <si>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</si>
  <si>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</si>
  <si>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</si>
  <si>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</si>
  <si>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</si>
  <si>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</si>
  <si>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</si>
  <si>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</si>
  <si>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</si>
  <si>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</si>
  <si>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</si>
  <si>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</si>
  <si>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</si>
  <si>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</si>
  <si>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</si>
  <si>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</si>
  <si>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</si>
  <si>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</si>
  <si>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</si>
  <si>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</si>
  <si>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</si>
  <si>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</si>
  <si>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</si>
  <si>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</si>
  <si>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</si>
  <si>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</si>
  <si>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</si>
  <si>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</si>
  <si>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</si>
  <si>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</si>
  <si>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</si>
  <si>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</si>
  <si>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</si>
  <si>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</si>
  <si>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</si>
  <si>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</si>
  <si>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</si>
  <si>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</si>
  <si>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</si>
  <si>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</si>
  <si>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</si>
  <si>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</si>
  <si>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</si>
  <si>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</si>
  <si>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</si>
  <si>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</si>
  <si>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</si>
  <si>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</si>
  <si>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</si>
  <si>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</si>
  <si>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</si>
  <si>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</si>
  <si>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</si>
  <si>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</si>
  <si>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</si>
  <si>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</si>
  <si>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</si>
  <si>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</si>
  <si>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</si>
  <si>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</si>
  <si>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</si>
  <si>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</si>
  <si>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</si>
  <si>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</si>
  <si>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</si>
  <si>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</si>
  <si>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</si>
  <si>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</si>
  <si>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</si>
  <si>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</si>
  <si>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</si>
  <si>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</si>
  <si>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</si>
  <si>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</si>
  <si>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</si>
  <si>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</si>
  <si>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</si>
  <si>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</si>
  <si>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</si>
  <si>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</si>
  <si>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</si>
  <si>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</si>
  <si>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</si>
  <si>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</si>
  <si>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</si>
  <si>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</si>
  <si>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</si>
  <si>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</si>
  <si>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</si>
  <si>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</si>
  <si>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</si>
  <si>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</si>
  <si>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</si>
  <si>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</si>
  <si>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</si>
  <si>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</si>
  <si>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</si>
  <si>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</si>
  <si>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</si>
  <si>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</si>
  <si>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</si>
  <si>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</si>
  <si>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</si>
  <si>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</si>
  <si>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</si>
  <si>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</si>
  <si>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</si>
  <si>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</si>
  <si>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</si>
  <si>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</si>
  <si>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</si>
  <si>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</si>
  <si>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</si>
  <si>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</si>
  <si>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</si>
  <si>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</si>
  <si>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</si>
  <si>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</si>
  <si>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</si>
  <si>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</si>
  <si>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</si>
  <si>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</si>
  <si>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</si>
  <si>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</si>
  <si>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</si>
  <si>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</si>
  <si>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</si>
  <si>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</si>
  <si>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</si>
  <si>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</si>
  <si>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</si>
  <si>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</si>
  <si>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</si>
  <si>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</si>
  <si>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</si>
  <si>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</si>
  <si>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</si>
  <si>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</si>
  <si>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</si>
  <si>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</si>
  <si>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</si>
  <si>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</si>
  <si>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</si>
  <si>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</si>
  <si>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</si>
  <si>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</si>
  <si>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</si>
  <si>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</si>
  <si>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</si>
  <si>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</si>
  <si>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</si>
  <si>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</si>
  <si>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</si>
  <si>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</si>
  <si>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</si>
  <si>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</si>
  <si>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</si>
  <si>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</si>
  <si>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</si>
  <si>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</si>
  <si>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</si>
  <si>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</si>
  <si>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</si>
  <si>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</si>
  <si>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</si>
  <si>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</si>
  <si>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</si>
  <si>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</si>
  <si>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</si>
  <si>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</si>
  <si>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</si>
  <si>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</si>
  <si>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</si>
  <si>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</si>
  <si>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</si>
  <si>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</si>
  <si>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</si>
  <si>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</si>
  <si>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</si>
  <si>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</si>
  <si>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</si>
  <si>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</si>
  <si>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</si>
  <si>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</si>
  <si>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</si>
  <si>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</si>
  <si>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</si>
  <si>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</si>
  <si>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</si>
  <si>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</si>
  <si>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</si>
  <si>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</si>
  <si>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</si>
  <si>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</si>
  <si>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</si>
  <si>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</si>
  <si>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</si>
  <si>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</si>
  <si>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</si>
  <si>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</si>
  <si>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</si>
  <si>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</si>
  <si>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</si>
  <si>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</si>
  <si>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</si>
  <si>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</si>
  <si>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</si>
  <si>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</si>
  <si>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</si>
  <si>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</si>
  <si>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</si>
  <si>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</si>
  <si>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</si>
  <si>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</si>
  <si>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</si>
  <si>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</si>
  <si>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</si>
  <si>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</si>
  <si>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</si>
  <si>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</si>
  <si>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</si>
  <si>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</si>
  <si>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</si>
  <si>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</si>
  <si>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</si>
  <si>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</si>
  <si>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</si>
  <si>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</si>
  <si>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</si>
  <si>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</si>
  <si>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</si>
  <si>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</si>
  <si>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</si>
  <si>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</si>
  <si>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</si>
  <si>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</si>
  <si>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</si>
  <si>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</si>
  <si>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</si>
  <si>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</si>
  <si>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</si>
  <si>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</si>
  <si>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</si>
  <si>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</si>
  <si>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</si>
  <si>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</si>
  <si>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</si>
  <si>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</si>
  <si>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</si>
  <si>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</si>
  <si>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</si>
  <si>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</si>
  <si>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</si>
  <si>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</si>
  <si>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</si>
  <si>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</si>
  <si>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</si>
  <si>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</si>
  <si>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</si>
  <si>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</si>
  <si>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</si>
  <si>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</si>
  <si>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</si>
  <si>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</si>
  <si>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</si>
  <si>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</si>
  <si>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</si>
  <si>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</si>
  <si>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</si>
  <si>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</si>
  <si>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</si>
  <si>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</si>
  <si>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</si>
  <si>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</si>
  <si>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</si>
  <si>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</si>
  <si>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</si>
  <si>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</si>
  <si>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</si>
  <si>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</si>
  <si>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</si>
  <si>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</si>
  <si>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</si>
  <si>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</si>
  <si>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</si>
  <si>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</si>
  <si>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</si>
  <si>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</si>
  <si>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</si>
  <si>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</si>
  <si>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</si>
  <si>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</si>
  <si>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</si>
  <si>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</si>
  <si>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</si>
  <si>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</si>
  <si>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</si>
  <si>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</si>
  <si>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</si>
  <si>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</si>
  <si>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</si>
  <si>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</si>
  <si>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</si>
  <si>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</si>
  <si>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</si>
  <si>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</si>
  <si>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</si>
  <si>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</si>
  <si>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</si>
  <si>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</si>
  <si>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</si>
  <si>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</si>
  <si>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</si>
  <si>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</si>
  <si>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</si>
  <si>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</si>
  <si>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</si>
  <si>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</si>
  <si>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</si>
  <si>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</si>
  <si>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</si>
  <si>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</si>
  <si>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</si>
  <si>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</si>
  <si>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</si>
  <si>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</si>
  <si>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</si>
  <si>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</si>
  <si>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</si>
  <si>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</si>
  <si>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</si>
  <si>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</si>
  <si>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</si>
  <si>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</si>
  <si>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</si>
  <si>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</si>
  <si>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</si>
  <si>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</si>
  <si>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</si>
  <si>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</si>
  <si>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</si>
  <si>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</si>
  <si>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</si>
  <si>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</si>
  <si>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</si>
  <si>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</si>
  <si>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</si>
  <si>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</si>
  <si>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</si>
  <si>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</si>
  <si>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</si>
  <si>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</si>
  <si>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</si>
  <si>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</si>
  <si>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</si>
  <si>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</si>
  <si>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</si>
  <si>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</si>
  <si>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</si>
  <si>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</si>
  <si>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</si>
  <si>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</si>
  <si>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</si>
  <si>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</si>
  <si>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</si>
  <si>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</si>
  <si>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</si>
  <si>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</si>
  <si>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</si>
  <si>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</si>
  <si>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</si>
  <si>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</si>
  <si>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</si>
  <si>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</si>
  <si>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</si>
  <si>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</si>
  <si>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</si>
  <si>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</si>
  <si>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</si>
  <si>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</si>
  <si>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</si>
  <si>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</si>
  <si>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</si>
  <si>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</si>
  <si>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</si>
  <si>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</si>
  <si>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</si>
  <si>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</si>
  <si>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</si>
  <si>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</si>
  <si>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</si>
  <si>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</si>
  <si>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</si>
  <si>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</si>
  <si>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</si>
  <si>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</si>
  <si>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</si>
  <si>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</si>
  <si>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</si>
  <si>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</si>
  <si>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</si>
  <si>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</si>
  <si>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</si>
  <si>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</si>
  <si>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</si>
  <si>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</si>
  <si>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</si>
  <si>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</si>
  <si>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</si>
  <si>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</si>
  <si>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</si>
  <si>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</si>
  <si>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</si>
  <si>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</si>
  <si>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</si>
  <si>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</si>
  <si>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</si>
  <si>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</si>
  <si>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</si>
  <si>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</si>
  <si>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</si>
  <si>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</si>
  <si>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</si>
  <si>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</si>
  <si>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</si>
  <si>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</si>
  <si>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</si>
  <si>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</si>
  <si>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</si>
  <si>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</si>
  <si>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</si>
  <si>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</si>
  <si>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</si>
  <si>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</si>
  <si>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</si>
  <si>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</si>
  <si>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</si>
  <si>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</si>
  <si>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</si>
  <si>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</si>
  <si>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</si>
  <si>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</si>
  <si>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</si>
  <si>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</si>
  <si>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</si>
  <si>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</si>
  <si>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</si>
  <si>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</si>
  <si>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</si>
  <si>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</si>
  <si>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</si>
  <si>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</si>
  <si>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</si>
  <si>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</si>
  <si>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</si>
  <si>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</si>
  <si>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</si>
  <si>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</si>
  <si>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</si>
  <si>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</si>
  <si>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</si>
  <si>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</si>
  <si>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</si>
  <si>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</si>
  <si>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</si>
  <si>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</si>
  <si>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</si>
  <si>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</si>
  <si>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</si>
  <si>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</si>
  <si>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</si>
  <si>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</si>
  <si>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</si>
  <si>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</si>
  <si>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</si>
  <si>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</si>
  <si>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</si>
  <si>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</si>
  <si>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</si>
  <si>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</si>
  <si>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</si>
  <si>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</si>
  <si>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</si>
  <si>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</si>
  <si>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</si>
  <si>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</si>
  <si>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</si>
  <si>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</si>
  <si>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</si>
  <si>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</si>
  <si>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</si>
  <si>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</si>
  <si>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</si>
  <si>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</si>
  <si>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</si>
  <si>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</si>
  <si>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</si>
  <si>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</si>
  <si>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</si>
  <si>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</si>
  <si>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</si>
  <si>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</si>
  <si>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</si>
  <si>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</si>
  <si>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</si>
  <si>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</si>
  <si>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</si>
  <si>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</si>
  <si>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</si>
  <si>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</si>
  <si>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</si>
  <si>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</si>
  <si>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</si>
  <si>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</si>
  <si>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</si>
  <si>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</si>
  <si>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</si>
  <si>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</si>
  <si>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</si>
  <si>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</si>
  <si>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</si>
  <si>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</si>
  <si>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</si>
  <si>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</si>
  <si>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</si>
  <si>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</si>
  <si>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</si>
  <si>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</si>
  <si>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</si>
  <si>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</si>
  <si>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</si>
  <si>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</si>
  <si>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</si>
  <si>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</si>
  <si>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</si>
  <si>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</si>
  <si>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</si>
  <si>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</si>
  <si>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</si>
  <si>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</si>
  <si>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</si>
  <si>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</si>
  <si>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</si>
  <si>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</si>
  <si>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</si>
  <si>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</si>
  <si>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</si>
  <si>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</si>
  <si>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</si>
  <si>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</si>
  <si>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</si>
  <si>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</si>
  <si>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</si>
  <si>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</si>
  <si>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</si>
  <si>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</si>
  <si>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</si>
  <si>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</si>
  <si>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</si>
  <si>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</si>
  <si>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</si>
  <si>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</si>
  <si>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</si>
  <si>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</si>
  <si>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</si>
  <si>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</si>
  <si>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</si>
  <si>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</si>
  <si>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</si>
  <si>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</si>
  <si>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</si>
  <si>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</si>
  <si>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</si>
  <si>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</si>
  <si>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</si>
  <si>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</si>
  <si>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</si>
  <si>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</si>
  <si>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</si>
  <si>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</si>
  <si>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</si>
  <si>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</si>
  <si>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</si>
  <si>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</si>
  <si>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</si>
  <si>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</si>
  <si>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</si>
  <si>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</si>
  <si>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</si>
  <si>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</si>
  <si>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</si>
  <si>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</si>
  <si>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</si>
  <si>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</si>
  <si>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</si>
  <si>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</si>
  <si>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</si>
  <si>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</si>
  <si>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</si>
  <si>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</si>
  <si>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</si>
  <si>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</si>
  <si>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</si>
  <si>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</si>
  <si>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</si>
  <si>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</si>
  <si>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</si>
  <si>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</si>
  <si>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</si>
  <si>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</si>
  <si>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</si>
  <si>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</si>
  <si>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</si>
  <si>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</si>
  <si>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</si>
  <si>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</si>
  <si>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</si>
  <si>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</si>
  <si>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</si>
  <si>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</si>
  <si>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</si>
  <si>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</si>
  <si>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</si>
  <si>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</si>
  <si>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</si>
  <si>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</si>
  <si>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</si>
  <si>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</si>
  <si>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</si>
  <si>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</si>
  <si>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</si>
  <si>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</si>
  <si>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</si>
  <si>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</si>
  <si>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</si>
  <si>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</si>
  <si>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</si>
  <si>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</si>
  <si>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</si>
  <si>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</si>
  <si>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</si>
  <si>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</si>
  <si>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</si>
  <si>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</si>
  <si>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</si>
  <si>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</si>
  <si>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</si>
  <si>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</si>
  <si>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</si>
  <si>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</si>
  <si>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</si>
  <si>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</si>
  <si>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</si>
  <si>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</si>
  <si>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</si>
  <si>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</si>
  <si>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</si>
  <si>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</si>
  <si>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</si>
  <si>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</si>
  <si>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</si>
  <si>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</si>
  <si>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</si>
  <si>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</si>
  <si>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</si>
  <si>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</si>
  <si>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</si>
  <si>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</si>
  <si>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</si>
  <si>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</si>
  <si>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</si>
  <si>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</si>
  <si>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</si>
  <si>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</si>
  <si>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</si>
  <si>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</si>
  <si>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</si>
  <si>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</si>
  <si>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</si>
  <si>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</si>
  <si>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</si>
  <si>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</si>
  <si>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</si>
  <si>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</si>
  <si>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</si>
  <si>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</si>
  <si>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</si>
  <si>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</si>
  <si>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</si>
  <si>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</si>
  <si>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</si>
  <si>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</si>
  <si>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</si>
  <si>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</si>
  <si>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</si>
  <si>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</si>
  <si>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</si>
  <si>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</si>
  <si>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</si>
  <si>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</si>
  <si>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</si>
  <si>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</si>
  <si>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</si>
  <si>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</si>
  <si>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</si>
  <si>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</si>
  <si>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</si>
  <si>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</si>
  <si>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</si>
  <si>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</si>
  <si>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</si>
  <si>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</si>
  <si>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</si>
  <si>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</si>
  <si>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</si>
  <si>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</si>
  <si>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</si>
  <si>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</si>
  <si>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</si>
  <si>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</si>
  <si>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</si>
  <si>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</si>
  <si>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</si>
  <si>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</si>
  <si>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</si>
  <si>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</si>
  <si>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</si>
  <si>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</si>
  <si>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</si>
  <si>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</si>
  <si>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</si>
  <si>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</si>
  <si>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</si>
  <si>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</si>
  <si>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</si>
  <si>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</si>
  <si>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</si>
  <si>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</si>
  <si>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</si>
  <si>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</si>
  <si>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</si>
  <si>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</si>
  <si>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</si>
  <si>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</si>
  <si>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</si>
  <si>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</si>
  <si>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</si>
  <si>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</si>
  <si>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</si>
  <si>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</si>
  <si>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</si>
  <si>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</si>
  <si>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</si>
  <si>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</si>
  <si>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</si>
  <si>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</si>
  <si>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</si>
  <si>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</si>
  <si>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</si>
  <si>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</si>
  <si>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</si>
  <si>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</si>
  <si>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</si>
  <si>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</si>
  <si>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</si>
  <si>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</si>
  <si>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</si>
  <si>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</si>
  <si>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</si>
  <si>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</si>
  <si>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</si>
  <si>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</si>
  <si>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</si>
  <si>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</si>
  <si>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</si>
  <si>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</si>
  <si>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</si>
  <si>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</si>
  <si>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</si>
  <si>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</si>
  <si>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</si>
  <si>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</si>
  <si>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</si>
  <si>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</si>
  <si>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</si>
  <si>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</si>
  <si>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</si>
  <si>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</si>
  <si>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</si>
  <si>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</si>
  <si>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</si>
  <si>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</si>
  <si>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</si>
  <si>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</si>
  <si>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</si>
  <si>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</si>
  <si>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</si>
  <si>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</si>
  <si>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</si>
  <si>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</si>
  <si>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</si>
  <si>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</si>
  <si>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</si>
  <si>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</si>
  <si>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</si>
  <si>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</si>
  <si>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</si>
  <si>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</si>
  <si>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</si>
  <si>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</si>
  <si>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</si>
  <si>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</si>
  <si>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</si>
  <si>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</si>
  <si>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</si>
  <si>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</si>
  <si>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</si>
  <si>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</si>
  <si>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</si>
  <si>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</si>
  <si>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</si>
  <si>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</si>
  <si>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</si>
  <si>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</si>
  <si>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</si>
  <si>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</si>
  <si>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</si>
  <si>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</si>
  <si>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</si>
  <si>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</si>
  <si>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</si>
  <si>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</si>
  <si>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</si>
  <si>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</si>
  <si>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</si>
  <si>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</si>
  <si>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</si>
  <si>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</si>
  <si>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</si>
  <si>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</si>
  <si>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</si>
  <si>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</si>
  <si>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</si>
  <si>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</si>
  <si>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</si>
  <si>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</si>
  <si>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</si>
  <si>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</si>
  <si>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</si>
  <si>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</si>
  <si>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</si>
  <si>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</si>
  <si>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</si>
  <si>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</si>
  <si>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</si>
  <si>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</si>
  <si>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</si>
  <si>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</si>
  <si>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</si>
  <si>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</si>
  <si>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</si>
  <si>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</si>
  <si>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</si>
  <si>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</si>
  <si>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</si>
  <si>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</si>
  <si>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</si>
  <si>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</si>
  <si>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</si>
  <si>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</si>
  <si>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</si>
  <si>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</si>
  <si>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</si>
  <si>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</si>
  <si>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</si>
  <si>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</si>
  <si>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</si>
  <si>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</si>
  <si>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</si>
  <si>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</si>
  <si>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</si>
  <si>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</si>
  <si>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</si>
  <si>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</si>
  <si>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</si>
  <si>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</si>
  <si>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</si>
  <si>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</si>
  <si>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</si>
  <si>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</si>
  <si>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</si>
  <si>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</si>
  <si>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</si>
  <si>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</si>
  <si>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</si>
  <si>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</si>
  <si>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</si>
  <si>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</si>
  <si>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</si>
  <si>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</si>
  <si>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</si>
  <si>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</si>
  <si>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</si>
  <si>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</si>
  <si>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</si>
  <si>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</si>
  <si>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</si>
  <si>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</si>
  <si>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</si>
  <si>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</si>
  <si>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</si>
  <si>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</si>
  <si>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</si>
  <si>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</si>
  <si>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</si>
  <si>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</si>
  <si>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</si>
  <si>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</si>
  <si>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</si>
  <si>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</si>
  <si>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</si>
  <si>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</si>
  <si>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</si>
  <si>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</si>
  <si>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</si>
  <si>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</si>
  <si>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</si>
  <si>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</si>
  <si>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</si>
  <si>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</si>
  <si>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</si>
  <si>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</si>
  <si>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</si>
  <si>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</si>
  <si>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</si>
  <si>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</si>
  <si>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</si>
  <si>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</si>
  <si>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</si>
  <si>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</si>
  <si>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</si>
  <si>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</si>
  <si>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</si>
  <si>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</si>
  <si>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</si>
  <si>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</si>
  <si>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</si>
  <si>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</si>
  <si>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</si>
  <si>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</si>
  <si>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</si>
  <si>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</si>
  <si>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</si>
  <si>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</si>
  <si>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</si>
  <si>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</si>
  <si>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</si>
  <si>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</si>
  <si>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</si>
  <si>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</si>
  <si>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</si>
  <si>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</si>
  <si>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</si>
  <si>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</si>
  <si>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</si>
  <si>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</si>
  <si>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</si>
  <si>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</si>
  <si>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</si>
  <si>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</si>
  <si>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</si>
  <si>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</si>
  <si>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</si>
  <si>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</si>
  <si>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</si>
  <si>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</si>
  <si>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</si>
  <si>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</si>
  <si>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</si>
  <si>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</si>
  <si>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</si>
  <si>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</si>
  <si>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</si>
  <si>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</si>
  <si>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</si>
  <si>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</si>
  <si>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</si>
  <si>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</si>
  <si>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</si>
  <si>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</si>
  <si>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</si>
  <si>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</si>
  <si>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</si>
  <si>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</si>
  <si>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</si>
  <si>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</si>
  <si>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</si>
  <si>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</si>
  <si>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</si>
  <si>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</si>
  <si>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</si>
  <si>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</si>
  <si>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</si>
  <si>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</si>
  <si>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</si>
  <si>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</si>
  <si>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</si>
  <si>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</si>
  <si>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</si>
  <si>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</si>
  <si>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</si>
  <si>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</si>
  <si>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</si>
  <si>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</si>
  <si>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</si>
  <si>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</si>
  <si>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</si>
  <si>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</si>
  <si>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</si>
  <si>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</si>
  <si>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</si>
  <si>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</si>
  <si>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</si>
  <si>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</si>
  <si>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</si>
  <si>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</si>
  <si>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</si>
  <si>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</si>
  <si>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</si>
  <si>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</si>
  <si>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</si>
  <si>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</si>
  <si>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</si>
  <si>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</si>
  <si>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</si>
  <si>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</si>
  <si>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</si>
  <si>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</si>
  <si>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</si>
  <si>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</si>
  <si>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</si>
  <si>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</si>
  <si>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</si>
  <si>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</si>
  <si>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</si>
  <si>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</si>
  <si>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</si>
  <si>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</si>
  <si>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</si>
  <si>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</si>
  <si>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</si>
  <si>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</si>
  <si>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</si>
  <si>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</si>
  <si>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</si>
  <si>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</si>
  <si>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</si>
  <si>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</si>
  <si>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</si>
  <si>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</si>
  <si>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</si>
  <si>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</si>
  <si>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</si>
  <si>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</si>
  <si>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</si>
  <si>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</si>
  <si>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</si>
  <si>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</si>
  <si>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</si>
  <si>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</si>
  <si>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</si>
  <si>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</si>
  <si>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</si>
  <si>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</si>
  <si>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</si>
  <si>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</si>
  <si>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</si>
  <si>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</si>
  <si>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</si>
  <si>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</si>
  <si>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</si>
  <si>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</si>
  <si>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</si>
  <si>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</si>
  <si>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</si>
  <si>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</si>
  <si>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</si>
  <si>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</si>
  <si>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</si>
  <si>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</si>
  <si>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</si>
  <si>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</si>
  <si>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</si>
  <si>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</si>
  <si>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</si>
  <si>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</si>
  <si>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</si>
  <si>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</si>
  <si>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</si>
  <si>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</si>
  <si>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</si>
  <si>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</si>
  <si>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</si>
  <si>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</si>
  <si>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</si>
  <si>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</si>
  <si>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</si>
  <si>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</si>
  <si>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</si>
  <si>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</si>
  <si>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</si>
  <si>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</si>
  <si>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</si>
  <si>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</si>
  <si>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</si>
  <si>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</si>
  <si>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</si>
  <si>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</si>
  <si>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</si>
  <si>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</si>
  <si>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</si>
  <si>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</si>
  <si>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</si>
  <si>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</si>
  <si>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</si>
  <si>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</si>
  <si>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</si>
  <si>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</si>
  <si>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</si>
  <si>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</si>
  <si>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</si>
  <si>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</si>
  <si>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</si>
  <si>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</si>
  <si>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</si>
  <si>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</si>
  <si>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</si>
  <si>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</si>
  <si>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</si>
  <si>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</si>
  <si>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</si>
  <si>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</si>
  <si>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</si>
  <si>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</si>
  <si>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</si>
  <si>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</si>
  <si>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</si>
  <si>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</si>
  <si>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</si>
  <si>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</si>
  <si>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</si>
  <si>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</si>
  <si>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</si>
  <si>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</si>
  <si>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</si>
  <si>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</si>
  <si>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</si>
  <si>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</si>
  <si>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</si>
  <si>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</si>
  <si>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</si>
  <si>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</si>
  <si>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</si>
  <si>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</si>
  <si>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</si>
  <si>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</si>
  <si>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</si>
  <si>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</si>
  <si>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</si>
  <si>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</si>
  <si>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</si>
  <si>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</si>
  <si>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</si>
  <si>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</si>
  <si>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</si>
  <si>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</si>
  <si>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</si>
  <si>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</si>
  <si>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</si>
  <si>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</si>
  <si>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</si>
  <si>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</si>
  <si>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</si>
  <si>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</si>
  <si>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</si>
  <si>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</si>
  <si>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</si>
  <si>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</si>
  <si>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</si>
  <si>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</si>
  <si>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</si>
  <si>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</si>
  <si>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</si>
  <si>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</si>
  <si>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</si>
  <si>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</si>
  <si>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</si>
  <si>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</si>
  <si>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</si>
  <si>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</si>
  <si>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</si>
  <si>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</si>
  <si>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</si>
  <si>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</si>
  <si>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</si>
  <si>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</si>
  <si>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</si>
  <si>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</si>
  <si>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</si>
  <si>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</si>
  <si>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</si>
  <si>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</si>
  <si>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</si>
  <si>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</si>
  <si>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</si>
  <si>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</si>
  <si>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</si>
  <si>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</si>
  <si>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</si>
  <si>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</si>
  <si>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</si>
  <si>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</si>
  <si>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</si>
  <si>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</si>
  <si>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</si>
  <si>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</si>
  <si>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</si>
  <si>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</si>
  <si>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</si>
  <si>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</si>
  <si>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</si>
  <si>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</si>
  <si>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</si>
  <si>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</si>
  <si>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</si>
  <si>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</si>
  <si>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</si>
  <si>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</si>
  <si>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</si>
  <si>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</si>
  <si>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</si>
  <si>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</si>
  <si>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</si>
  <si>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</si>
  <si>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</si>
  <si>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</si>
  <si>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</si>
  <si>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</si>
  <si>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</si>
  <si>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</si>
  <si>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</si>
  <si>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</si>
  <si>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</si>
  <si>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</si>
  <si>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</si>
  <si>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</si>
  <si>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</si>
  <si>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</si>
  <si>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</si>
  <si>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</si>
  <si>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</si>
  <si>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</si>
  <si>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</si>
  <si>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</si>
  <si>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</si>
  <si>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</si>
  <si>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</si>
  <si>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</si>
  <si>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</si>
  <si>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</si>
  <si>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</si>
  <si>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</si>
  <si>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</si>
  <si>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</si>
  <si>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</si>
  <si>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</si>
  <si>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</si>
  <si>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</si>
  <si>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</si>
  <si>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</si>
  <si>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</si>
  <si>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</si>
  <si>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</si>
  <si>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</si>
  <si>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</si>
  <si>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</si>
  <si>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</si>
  <si>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</si>
  <si>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</si>
  <si>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</si>
  <si>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</si>
  <si>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</si>
  <si>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</si>
  <si>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</si>
  <si>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</si>
  <si>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</si>
  <si>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</si>
  <si>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</si>
  <si>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</si>
  <si>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</si>
  <si>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</si>
  <si>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</si>
  <si>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</si>
  <si>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</si>
  <si>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</si>
  <si>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</si>
  <si>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</si>
  <si>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</si>
  <si>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</si>
  <si>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</si>
  <si>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</si>
  <si>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</si>
  <si>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</si>
  <si>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</si>
  <si>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</si>
  <si>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</si>
  <si>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</si>
  <si>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</si>
  <si>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</si>
  <si>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</si>
  <si>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</si>
  <si>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</si>
  <si>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</si>
  <si>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</si>
  <si>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</si>
  <si>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</si>
  <si>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</si>
  <si>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</si>
  <si>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</si>
  <si>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</si>
  <si>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</si>
  <si>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</si>
  <si>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</si>
  <si>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</si>
  <si>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</si>
  <si>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</si>
  <si>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</si>
  <si>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</si>
  <si>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</si>
  <si>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</si>
  <si>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</si>
  <si>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</si>
  <si>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</si>
  <si>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</si>
  <si>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</si>
  <si>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</si>
  <si>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</si>
  <si>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</si>
  <si>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</si>
  <si>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</si>
  <si>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</si>
  <si>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</si>
  <si>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</si>
  <si>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</si>
  <si>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</si>
  <si>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</si>
  <si>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</si>
  <si>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</si>
  <si>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</si>
  <si>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</si>
  <si>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</si>
  <si>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</si>
  <si>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</si>
  <si>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</si>
  <si>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</si>
  <si>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</si>
  <si>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</si>
  <si>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</si>
  <si>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</si>
  <si>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</si>
  <si>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</si>
  <si>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</si>
  <si>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</si>
  <si>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</si>
  <si>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</si>
  <si>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</si>
  <si>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</si>
  <si>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</si>
  <si>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</si>
  <si>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</si>
  <si>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</si>
  <si>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</si>
  <si>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</si>
  <si>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</si>
  <si>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</si>
  <si>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</si>
  <si>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</si>
  <si>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</si>
  <si>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</si>
  <si>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</si>
  <si>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</si>
  <si>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</si>
  <si>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</si>
  <si>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</si>
  <si>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</si>
  <si>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</si>
  <si>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</si>
  <si>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</si>
  <si>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</si>
  <si>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</si>
  <si>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</si>
  <si>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</si>
  <si>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</si>
  <si>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</si>
  <si>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</si>
  <si>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</si>
  <si>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</si>
  <si>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</si>
  <si>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</si>
  <si>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</si>
  <si>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</si>
  <si>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</si>
  <si>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</si>
  <si>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</si>
  <si>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</si>
  <si>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</si>
  <si>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</si>
  <si>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</si>
  <si>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</si>
  <si>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</si>
  <si>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</si>
  <si>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</si>
  <si>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</si>
  <si>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</si>
  <si>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</si>
  <si>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</si>
  <si>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</si>
  <si>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</si>
  <si>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</si>
  <si>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</si>
  <si>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</si>
  <si>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</si>
  <si>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</si>
  <si>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</si>
  <si>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</si>
  <si>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</si>
  <si>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</si>
  <si>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</si>
  <si>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</si>
  <si>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</si>
  <si>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</si>
  <si>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</si>
  <si>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</si>
  <si>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</si>
  <si>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</si>
  <si>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</si>
  <si>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</si>
  <si>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</si>
  <si>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</si>
  <si>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</si>
  <si>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</si>
  <si>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</si>
  <si>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</si>
  <si>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</si>
  <si>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</si>
  <si>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</si>
  <si>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</si>
  <si>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</si>
  <si>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</si>
  <si>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</si>
  <si>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</si>
  <si>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</si>
  <si>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</si>
  <si>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</si>
  <si>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</si>
  <si>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</si>
  <si>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</si>
  <si>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</si>
  <si>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</si>
  <si>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</si>
  <si>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</si>
  <si>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</si>
  <si>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</si>
  <si>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</si>
  <si>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</si>
  <si>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</si>
  <si>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</si>
  <si>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</si>
  <si>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</si>
  <si>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</si>
  <si>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</si>
  <si>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</si>
  <si>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</si>
  <si>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</si>
  <si>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</si>
  <si>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</si>
  <si>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</si>
  <si>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</si>
  <si>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</si>
  <si>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</si>
  <si>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</si>
  <si>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</si>
  <si>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</si>
  <si>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</si>
  <si>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</si>
  <si>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</si>
  <si>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</si>
  <si>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</si>
  <si>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</si>
  <si>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</si>
  <si>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</si>
  <si>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</si>
  <si>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</si>
  <si>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</si>
  <si>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</si>
  <si>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</si>
  <si>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</si>
  <si>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</si>
  <si>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</si>
  <si>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</si>
  <si>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</si>
  <si>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</si>
  <si>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</si>
  <si>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</si>
  <si>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</si>
  <si>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</si>
  <si>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</si>
  <si>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</si>
  <si>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</si>
  <si>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</si>
  <si>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</si>
  <si>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</si>
  <si>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</si>
  <si>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</si>
  <si>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</si>
  <si>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</si>
  <si>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</si>
  <si>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</si>
  <si>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</si>
  <si>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</si>
  <si>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</si>
  <si>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</si>
  <si>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</si>
  <si>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</si>
  <si>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</si>
  <si>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</si>
  <si>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</si>
  <si>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</si>
  <si>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</si>
  <si>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</si>
  <si>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</si>
  <si>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</si>
  <si>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</si>
  <si>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</si>
  <si>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</si>
  <si>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</si>
  <si>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</si>
  <si>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</si>
  <si>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</si>
  <si>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</si>
  <si>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</si>
  <si>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</si>
  <si>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</si>
  <si>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</si>
  <si>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</si>
  <si>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</si>
  <si>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</si>
  <si>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</si>
  <si>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</si>
  <si>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</si>
  <si>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</si>
  <si>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</si>
  <si>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</si>
  <si>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</si>
  <si>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</si>
  <si>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</si>
  <si>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</si>
  <si>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</si>
  <si>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</si>
  <si>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</si>
  <si>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</si>
  <si>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</si>
  <si>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</si>
  <si>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</si>
  <si>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</si>
  <si>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</si>
  <si>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</si>
  <si>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</si>
  <si>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</si>
  <si>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</si>
  <si>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</si>
  <si>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</si>
  <si>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</si>
  <si>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</si>
  <si>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</si>
  <si>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</si>
  <si>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</si>
  <si>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</si>
  <si>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</si>
  <si>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</si>
  <si>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</si>
  <si>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</si>
  <si>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</si>
  <si>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</si>
  <si>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</si>
  <si>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</si>
  <si>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</si>
  <si>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</si>
  <si>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</si>
  <si>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</si>
  <si>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</si>
  <si>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</si>
  <si>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</si>
  <si>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</si>
  <si>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</si>
  <si>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</si>
  <si>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</si>
  <si>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</si>
  <si>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</si>
  <si>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</si>
  <si>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</si>
  <si>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</si>
  <si>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</si>
  <si>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</si>
  <si>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</si>
  <si>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</si>
  <si>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</si>
  <si>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</si>
  <si>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</si>
  <si>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</si>
  <si>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</si>
  <si>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</si>
  <si>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</si>
  <si>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</si>
  <si>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</si>
  <si>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</si>
  <si>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</si>
  <si>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</si>
  <si>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</si>
  <si>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</si>
  <si>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</si>
  <si>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</si>
  <si>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</si>
  <si>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</si>
  <si>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</si>
  <si>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</si>
  <si>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</si>
  <si>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</si>
  <si>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</si>
  <si>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</si>
  <si>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</si>
  <si>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</si>
  <si>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</si>
  <si>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</si>
  <si>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</si>
  <si>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</si>
  <si>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</si>
  <si>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</si>
  <si>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</si>
  <si>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</si>
  <si>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</si>
  <si>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</si>
  <si>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</si>
  <si>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</si>
  <si>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</si>
  <si>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</si>
  <si>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</si>
  <si>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</si>
  <si>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</si>
  <si>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</si>
  <si>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</si>
  <si>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</si>
  <si>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</si>
  <si>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</si>
  <si>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</si>
  <si>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</si>
  <si>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</si>
  <si>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</si>
  <si>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</si>
  <si>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</si>
  <si>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</si>
  <si>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</si>
  <si>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</si>
  <si>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</si>
  <si>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</si>
  <si>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</si>
  <si>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</si>
  <si>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</si>
  <si>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</si>
  <si>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</si>
  <si>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</si>
  <si>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</si>
  <si>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</si>
  <si>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</si>
  <si>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</si>
  <si>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</si>
  <si>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</si>
  <si>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</si>
  <si>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</si>
  <si>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</si>
  <si>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</si>
  <si>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</si>
  <si>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</si>
  <si>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</si>
  <si>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</si>
  <si>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</si>
  <si>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</si>
  <si>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</si>
  <si>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</si>
  <si>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</si>
  <si>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</si>
  <si>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</si>
  <si>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</si>
  <si>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</si>
  <si>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</si>
  <si>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</si>
  <si>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</si>
  <si>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</si>
  <si>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</si>
  <si>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</si>
  <si>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</si>
  <si>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</si>
  <si>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</si>
  <si>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</si>
  <si>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</si>
  <si>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</si>
  <si>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</si>
  <si>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</si>
  <si>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</si>
  <si>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</si>
  <si>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</si>
  <si>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</si>
  <si>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</si>
  <si>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</si>
  <si>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</si>
  <si>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</si>
  <si>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</si>
  <si>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</si>
  <si>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</si>
  <si>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</si>
  <si>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</si>
  <si>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</si>
  <si>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</si>
  <si>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</si>
  <si>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</si>
  <si>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</si>
  <si>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</si>
  <si>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</si>
  <si>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</si>
  <si>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</si>
  <si>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</si>
  <si>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</si>
  <si>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</si>
  <si>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</si>
  <si>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</si>
  <si>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</si>
  <si>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</si>
  <si>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</si>
  <si>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</si>
  <si>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</si>
  <si>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</si>
  <si>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</si>
  <si>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</si>
  <si>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</si>
  <si>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</si>
  <si>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</si>
  <si>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</si>
  <si>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</si>
  <si>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</si>
  <si>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</si>
  <si>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</si>
  <si>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</si>
  <si>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</si>
  <si>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</si>
  <si>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</si>
  <si>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</si>
  <si>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</si>
  <si>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</si>
  <si>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</si>
  <si>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</si>
  <si>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</si>
  <si>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</si>
  <si>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</si>
  <si>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</si>
  <si>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</si>
  <si>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</si>
  <si>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</si>
  <si>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</si>
  <si>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</si>
  <si>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</si>
  <si>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</si>
  <si>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</si>
  <si>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</si>
  <si>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</si>
  <si>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</si>
  <si>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</si>
  <si>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</si>
  <si>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</si>
  <si>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</si>
  <si>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</si>
  <si>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</si>
  <si>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</si>
  <si>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</si>
  <si>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</si>
  <si>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</si>
  <si>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</si>
  <si>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</si>
  <si>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</si>
  <si>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</si>
  <si>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</si>
  <si>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</si>
  <si>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</si>
  <si>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</si>
  <si>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</si>
  <si>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</si>
  <si>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</si>
  <si>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</si>
  <si>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</si>
  <si>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</si>
  <si>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</si>
  <si>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</si>
  <si>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</si>
  <si>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</si>
  <si>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</si>
  <si>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</si>
  <si>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</si>
  <si>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</si>
  <si>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</si>
  <si>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</si>
  <si>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</si>
  <si>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</si>
  <si>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</si>
  <si>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</si>
  <si>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</si>
  <si>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</si>
  <si>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</si>
  <si>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</si>
  <si>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</si>
  <si>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</si>
  <si>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</si>
  <si>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</si>
  <si>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</si>
  <si>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</si>
  <si>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</si>
  <si>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</si>
  <si>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</si>
  <si>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</si>
  <si>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</si>
  <si>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</si>
  <si>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</si>
  <si>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</si>
  <si>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</si>
  <si>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</si>
  <si>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</si>
  <si>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</si>
  <si>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</si>
  <si>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</si>
  <si>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</si>
  <si>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</si>
  <si>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</si>
  <si>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</si>
  <si>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</si>
  <si>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</si>
  <si>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</si>
  <si>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</si>
  <si>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</si>
  <si>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</si>
  <si>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</si>
  <si>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</si>
  <si>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</si>
  <si>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</si>
  <si>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</si>
  <si>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</si>
  <si>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</si>
  <si>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</si>
  <si>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</si>
  <si>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</si>
  <si>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</si>
  <si>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</si>
  <si>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</si>
  <si>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</si>
  <si>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</si>
  <si>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</si>
  <si>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</si>
  <si>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</si>
  <si>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</si>
  <si>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</si>
  <si>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</si>
  <si>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</si>
  <si>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</si>
  <si>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</si>
  <si>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</si>
  <si>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</si>
  <si>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</si>
  <si>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</si>
  <si>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</si>
  <si>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</si>
  <si>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</si>
  <si>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</si>
  <si>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</si>
  <si>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</si>
  <si>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</si>
  <si>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</si>
  <si>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</si>
  <si>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</si>
  <si>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</si>
  <si>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</si>
  <si>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</si>
  <si>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</si>
  <si>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</si>
  <si>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</si>
  <si>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</si>
  <si>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</si>
  <si>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</si>
  <si>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</si>
  <si>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</si>
  <si>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</si>
  <si>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</si>
  <si>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</si>
  <si>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</si>
  <si>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</si>
  <si>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</si>
  <si>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</si>
  <si>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</si>
  <si>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</si>
  <si>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</si>
  <si>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</si>
  <si>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</si>
  <si>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</si>
  <si>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</si>
  <si>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</si>
  <si>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</si>
  <si>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</si>
  <si>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</si>
  <si>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</si>
  <si>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</si>
  <si>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</si>
  <si>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</si>
  <si>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</si>
  <si>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</si>
  <si>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</si>
  <si>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</si>
  <si>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</si>
  <si>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</si>
  <si>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</si>
  <si>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</si>
  <si>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</si>
  <si>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</si>
  <si>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</si>
  <si>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</si>
  <si>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</si>
  <si>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</si>
  <si>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</si>
  <si>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</si>
  <si>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</si>
  <si>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</si>
  <si>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</si>
  <si>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</si>
  <si>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</si>
  <si>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</si>
  <si>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</si>
  <si>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</si>
  <si>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</si>
  <si>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</si>
  <si>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</si>
  <si>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</si>
  <si>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</si>
  <si>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</si>
  <si>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</si>
  <si>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</si>
  <si>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</si>
  <si>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</si>
  <si>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</si>
  <si>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</si>
  <si>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</si>
  <si>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</si>
  <si>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</si>
  <si>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</si>
  <si>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</si>
  <si>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</si>
  <si>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</si>
  <si>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</si>
  <si>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</si>
  <si>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</si>
  <si>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</si>
  <si>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</si>
  <si>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</si>
  <si>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</si>
  <si>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</si>
  <si>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</si>
  <si>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</si>
  <si>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</si>
  <si>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</si>
  <si>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</si>
  <si>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</si>
  <si>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</si>
  <si>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</si>
  <si>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</si>
  <si>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</si>
  <si>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</si>
  <si>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</si>
  <si>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</si>
  <si>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</si>
  <si>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</si>
  <si>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</si>
  <si>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</si>
  <si>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</si>
  <si>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</si>
  <si>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</si>
  <si>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</si>
  <si>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</si>
  <si>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</si>
  <si>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</si>
  <si>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</si>
  <si>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</si>
  <si>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</si>
  <si>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</si>
  <si>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</si>
  <si>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</si>
  <si>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</si>
  <si>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</si>
  <si>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</si>
  <si>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</si>
  <si>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</si>
  <si>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</si>
  <si>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</si>
  <si>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</si>
  <si>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</si>
  <si>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</si>
  <si>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</si>
  <si>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</si>
  <si>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</si>
  <si>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</si>
  <si>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</si>
  <si>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</si>
  <si>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</si>
  <si>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</si>
  <si>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</si>
  <si>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</si>
  <si>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</si>
  <si>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</si>
  <si>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</si>
  <si>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</si>
  <si>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</si>
  <si>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</si>
  <si>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</si>
  <si>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</si>
  <si>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</si>
  <si>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</si>
  <si>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</si>
  <si>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</si>
  <si>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</si>
  <si>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</si>
  <si>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</si>
  <si>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</si>
  <si>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</si>
  <si>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</si>
  <si>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</si>
  <si>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</si>
  <si>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</si>
  <si>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</si>
  <si>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</si>
  <si>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</si>
  <si>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</si>
  <si>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</si>
  <si>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</si>
  <si>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</si>
  <si>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</si>
  <si>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</si>
  <si>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</si>
  <si>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</si>
  <si>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</si>
  <si>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</si>
  <si>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</si>
  <si>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</si>
  <si>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</si>
  <si>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</si>
  <si>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</si>
  <si>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</si>
  <si>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</si>
  <si>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</si>
  <si>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</si>
  <si>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</si>
  <si>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</si>
  <si>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</si>
  <si>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</si>
  <si>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</si>
  <si>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</si>
  <si>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</si>
  <si>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</si>
  <si>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</si>
  <si>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</si>
  <si>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</si>
  <si>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</si>
  <si>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</si>
  <si>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</si>
  <si>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</si>
  <si>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</si>
  <si>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</si>
  <si>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</si>
  <si>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</si>
  <si>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</si>
  <si>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</si>
  <si>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</si>
  <si>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</si>
  <si>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</si>
  <si>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</si>
  <si>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</si>
  <si>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</si>
  <si>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</si>
  <si>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</si>
  <si>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</si>
  <si>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</si>
  <si>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</si>
  <si>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</si>
  <si>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</si>
  <si>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</si>
  <si>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</si>
  <si>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</si>
  <si>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</si>
  <si>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</si>
  <si>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</si>
  <si>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</si>
  <si>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</si>
  <si>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</si>
  <si>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</si>
  <si>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</si>
  <si>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</si>
  <si>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</si>
  <si>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</si>
  <si>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</si>
  <si>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</si>
  <si>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</si>
  <si>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</si>
  <si>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</si>
  <si>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</si>
  <si>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</si>
  <si>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</si>
  <si>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</si>
  <si>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</si>
  <si>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</si>
  <si>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</si>
  <si>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</si>
  <si>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</si>
  <si>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</si>
  <si>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</si>
  <si>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</si>
  <si>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</si>
  <si>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</si>
  <si>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</si>
  <si>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</si>
  <si>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</si>
  <si>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</si>
  <si>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</si>
  <si>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</si>
  <si>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</si>
  <si>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</si>
  <si>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</si>
  <si>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</si>
  <si>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</si>
  <si>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</si>
  <si>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</si>
  <si>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</si>
  <si>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</si>
  <si>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</si>
  <si>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</si>
  <si>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</si>
  <si>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</si>
  <si>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</si>
  <si>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</si>
  <si>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</si>
  <si>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</si>
  <si>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</si>
  <si>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</si>
  <si>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</si>
  <si>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</si>
  <si>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</si>
  <si>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</si>
  <si>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</si>
  <si>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</si>
  <si>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</si>
  <si>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</si>
  <si>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</si>
  <si>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</si>
  <si>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</si>
  <si>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</si>
  <si>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</si>
  <si>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</si>
  <si>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</si>
  <si>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</si>
  <si>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</si>
  <si>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</si>
  <si>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</si>
  <si>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</si>
  <si>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</si>
  <si>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</si>
  <si>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</si>
  <si>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</si>
  <si>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</si>
  <si>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</si>
  <si>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</si>
  <si>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</si>
  <si>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</si>
  <si>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</si>
  <si>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</si>
  <si>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</si>
  <si>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</si>
  <si>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</si>
  <si>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</si>
  <si>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</si>
  <si>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</si>
  <si>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</si>
  <si>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</si>
  <si>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</si>
  <si>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</si>
  <si>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</si>
  <si>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</si>
  <si>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</si>
  <si>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</si>
  <si>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</si>
  <si>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</si>
  <si>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</si>
  <si>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</si>
  <si>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</si>
  <si>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</si>
  <si>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</si>
  <si>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</si>
  <si>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</si>
  <si>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</si>
  <si>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</si>
  <si>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</si>
  <si>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</si>
  <si>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</si>
  <si>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</si>
  <si>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</si>
  <si>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</si>
  <si>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</si>
  <si>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</si>
  <si>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</si>
  <si>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</si>
  <si>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</si>
  <si>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</si>
  <si>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</si>
  <si>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</si>
  <si>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</si>
  <si>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</si>
  <si>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</si>
  <si>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</si>
  <si>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</si>
  <si>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</si>
  <si>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</si>
  <si>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</si>
  <si>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</si>
  <si>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</si>
  <si>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</si>
  <si>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</si>
  <si>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</si>
  <si>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</si>
  <si>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</si>
  <si>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</si>
  <si>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</si>
  <si>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</si>
  <si>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</si>
  <si>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</si>
  <si>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</si>
  <si>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</si>
  <si>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</si>
  <si>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</si>
  <si>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</si>
  <si>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</si>
  <si>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</si>
  <si>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</si>
  <si>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</si>
  <si>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</si>
  <si>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</si>
  <si>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</si>
  <si>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</si>
  <si>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</si>
  <si>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</si>
  <si>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</si>
  <si>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</si>
  <si>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</si>
  <si>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</si>
  <si>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</si>
  <si>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</si>
  <si>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</si>
  <si>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</si>
  <si>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</si>
  <si>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</si>
  <si>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</si>
  <si>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</si>
  <si>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</si>
  <si>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</si>
  <si>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</si>
  <si>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</si>
  <si>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</si>
  <si>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</si>
  <si>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</si>
  <si>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</si>
  <si>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</si>
  <si>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</si>
  <si>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</si>
  <si>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</si>
  <si>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</si>
  <si>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</si>
  <si>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</si>
  <si>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</si>
  <si>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</si>
  <si>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</si>
  <si>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</si>
  <si>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</si>
  <si>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</si>
  <si>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</si>
  <si>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</si>
  <si>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</si>
  <si>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</si>
  <si>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</si>
  <si>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</si>
  <si>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</si>
  <si>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</si>
  <si>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</si>
  <si>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</si>
  <si>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</si>
  <si>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</si>
  <si>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</si>
  <si>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</si>
  <si>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</si>
  <si>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</si>
  <si>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</si>
  <si>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</si>
  <si>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</si>
  <si>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</si>
  <si>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</si>
  <si>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</si>
  <si>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</si>
  <si>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</si>
  <si>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</si>
  <si>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</si>
  <si>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</si>
  <si>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</si>
  <si>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</si>
  <si>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</si>
  <si>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</si>
  <si>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</si>
  <si>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</si>
  <si>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</si>
  <si>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</si>
  <si>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</si>
  <si>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</si>
  <si>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</si>
  <si>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</si>
  <si>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</si>
  <si>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</si>
  <si>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</si>
  <si>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</si>
  <si>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</si>
  <si>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</si>
  <si>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</si>
  <si>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</si>
  <si>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</si>
  <si>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</si>
  <si>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</si>
  <si>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</si>
  <si>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</si>
  <si>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</si>
  <si>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</si>
  <si>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</si>
  <si>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</si>
  <si>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</si>
  <si>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</si>
  <si>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</si>
  <si>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</si>
  <si>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</si>
  <si>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</si>
  <si>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</si>
  <si>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</si>
  <si>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</si>
  <si>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</si>
  <si>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</si>
  <si>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</si>
  <si>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</si>
  <si>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</si>
  <si>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</si>
  <si>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</si>
  <si>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</si>
  <si>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</si>
  <si>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</si>
  <si>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</si>
  <si>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</si>
  <si>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</si>
  <si>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</si>
  <si>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</si>
  <si>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</si>
  <si>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</si>
  <si>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</si>
  <si>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</si>
  <si>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</si>
  <si>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</si>
  <si>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</si>
  <si>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</si>
  <si>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</si>
  <si>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</si>
  <si>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</si>
  <si>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</si>
  <si>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</si>
  <si>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</si>
  <si>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</si>
  <si>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</si>
  <si>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</si>
  <si>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</si>
  <si>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</si>
  <si>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</si>
  <si>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</si>
  <si>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</si>
  <si>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</si>
  <si>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</si>
  <si>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</si>
  <si>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</si>
  <si>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</si>
  <si>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</si>
  <si>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</si>
  <si>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</si>
  <si>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</si>
  <si>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</si>
  <si>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</si>
  <si>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</si>
  <si>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</si>
  <si>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</si>
  <si>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</si>
  <si>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</si>
  <si>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</si>
  <si>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</si>
  <si>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</si>
  <si>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</si>
  <si>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</si>
  <si>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</si>
  <si>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</si>
  <si>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</si>
  <si>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</si>
  <si>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</si>
  <si>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</si>
  <si>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</si>
  <si>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</si>
  <si>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</si>
  <si>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</si>
  <si>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</si>
  <si>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</si>
  <si>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</si>
  <si>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</si>
  <si>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</si>
  <si>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</si>
  <si>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</si>
  <si>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</si>
  <si>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</si>
  <si>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</si>
  <si>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</si>
  <si>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</si>
  <si>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</si>
  <si>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</si>
  <si>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</si>
  <si>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</si>
  <si>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</si>
  <si>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</si>
  <si>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</si>
  <si>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</si>
  <si>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</si>
  <si>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</si>
  <si>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</si>
  <si>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</si>
  <si>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</si>
  <si>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</si>
  <si>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</si>
  <si>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</si>
  <si>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</si>
  <si>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</si>
  <si>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</si>
  <si>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</si>
  <si>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</si>
  <si>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</si>
  <si>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</si>
  <si>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</si>
  <si>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</si>
  <si>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</si>
  <si>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</si>
  <si>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</si>
  <si>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</si>
  <si>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</si>
  <si>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</si>
  <si>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</si>
  <si>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</si>
  <si>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</si>
  <si>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</si>
  <si>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</si>
  <si>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</si>
  <si>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</si>
  <si>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</si>
  <si>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</si>
  <si>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</si>
  <si>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</si>
  <si>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</si>
  <si>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</si>
  <si>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</si>
  <si>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</si>
  <si>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</si>
  <si>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</si>
  <si>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</si>
  <si>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</si>
  <si>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</si>
  <si>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</si>
  <si>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</si>
  <si>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</si>
  <si>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</si>
  <si>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</si>
  <si>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</si>
  <si>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</si>
  <si>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</si>
  <si>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</si>
  <si>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</si>
  <si>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</si>
  <si>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</si>
  <si>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</si>
  <si>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</si>
  <si>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</si>
  <si>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</si>
  <si>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</si>
  <si>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</si>
  <si>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</si>
  <si>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</si>
  <si>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</si>
  <si>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</si>
  <si>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</si>
  <si>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</si>
  <si>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</si>
  <si>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</si>
  <si>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</si>
  <si>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</si>
  <si>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</si>
  <si>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</si>
  <si>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</si>
  <si>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</si>
  <si>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</si>
  <si>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</si>
  <si>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</si>
  <si>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</si>
  <si>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</si>
  <si>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</si>
  <si>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</si>
  <si>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</si>
  <si>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</si>
  <si>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</si>
  <si>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</si>
  <si>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</si>
  <si>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</si>
  <si>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</si>
  <si>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</si>
  <si>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</si>
  <si>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</si>
  <si>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</si>
  <si>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</si>
  <si>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</si>
  <si>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</si>
  <si>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</si>
  <si>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</si>
  <si>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</si>
  <si>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</si>
  <si>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</si>
  <si>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</si>
  <si>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</si>
  <si>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</si>
  <si>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</si>
  <si>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</si>
  <si>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</si>
  <si>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</si>
  <si>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</si>
  <si>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</si>
  <si>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</si>
  <si>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</si>
  <si>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</si>
  <si>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</si>
  <si>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</si>
  <si>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</si>
  <si>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</si>
  <si>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</si>
  <si>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</si>
  <si>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</si>
  <si>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</si>
  <si>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</si>
  <si>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</si>
  <si>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</si>
  <si>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</si>
  <si>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</si>
  <si>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</si>
  <si>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</si>
  <si>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</si>
  <si>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</si>
  <si>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</si>
  <si>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</si>
  <si>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</si>
  <si>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</si>
  <si>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</si>
  <si>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</si>
  <si>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</si>
  <si>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</si>
  <si>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</si>
  <si>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</si>
  <si>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</si>
  <si>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</si>
  <si>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</si>
  <si>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</si>
  <si>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</si>
  <si>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</si>
  <si>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</si>
  <si>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</si>
  <si>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</si>
  <si>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</si>
  <si>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</si>
  <si>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</si>
  <si>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</si>
  <si>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</si>
  <si>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</si>
  <si>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</si>
  <si>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</si>
  <si>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</si>
  <si>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</si>
  <si>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</si>
  <si>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</si>
  <si>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</si>
  <si>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</si>
  <si>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</si>
  <si>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</si>
  <si>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</si>
  <si>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</si>
  <si>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</si>
  <si>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</si>
  <si>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</si>
  <si>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</si>
  <si>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</si>
  <si>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</si>
  <si>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</si>
  <si>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</si>
  <si>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</si>
  <si>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</si>
  <si>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</si>
  <si>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</si>
  <si>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</si>
  <si>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</si>
  <si>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</si>
  <si>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</si>
  <si>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</si>
  <si>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</si>
  <si>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</si>
  <si>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</si>
  <si>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</si>
  <si>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</si>
  <si>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</si>
  <si>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</si>
  <si>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</si>
  <si>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</si>
  <si>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</si>
  <si>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</si>
  <si>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</si>
  <si>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</si>
  <si>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</si>
  <si>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</si>
  <si>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</si>
  <si>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</si>
  <si>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</si>
  <si>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</si>
  <si>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</si>
  <si>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</si>
  <si>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</si>
  <si>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</si>
  <si>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</si>
  <si>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</si>
  <si>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</si>
  <si>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</si>
  <si>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</si>
  <si>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</si>
  <si>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</si>
  <si>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</si>
  <si>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</si>
  <si>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</si>
  <si>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</si>
  <si>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</si>
  <si>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</si>
  <si>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</si>
  <si>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</si>
  <si>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</si>
  <si>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</si>
  <si>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</si>
  <si>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</si>
  <si>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</si>
  <si>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</si>
  <si>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</si>
  <si>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</si>
  <si>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</si>
  <si>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</si>
  <si>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</si>
  <si>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</si>
  <si>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</si>
  <si>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</si>
  <si>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</si>
  <si>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</si>
  <si>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</si>
  <si>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</si>
  <si>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</si>
  <si>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</si>
  <si>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</si>
  <si>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</si>
  <si>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</si>
  <si>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</si>
  <si>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</si>
  <si>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</si>
  <si>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</si>
  <si>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</si>
  <si>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</si>
  <si>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</si>
  <si>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</si>
  <si>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</si>
  <si>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</si>
  <si>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</si>
  <si>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</si>
  <si>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</si>
  <si>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</si>
  <si>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</si>
  <si>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</si>
  <si>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</si>
  <si>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</si>
  <si>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</si>
  <si>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</si>
  <si>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</si>
  <si>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</si>
  <si>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</si>
  <si>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</si>
  <si>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</si>
  <si>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</si>
  <si>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</si>
  <si>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</si>
  <si>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</si>
  <si>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</si>
  <si>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</si>
  <si>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</si>
  <si>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</si>
  <si>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</si>
  <si>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</si>
  <si>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</si>
  <si>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</si>
  <si>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</si>
  <si>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</si>
  <si>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</si>
  <si>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</si>
  <si>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</si>
  <si>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</si>
  <si>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</si>
  <si>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</si>
  <si>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</si>
  <si>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</si>
  <si>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</si>
  <si>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</si>
  <si>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</si>
  <si>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</si>
  <si>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</si>
  <si>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</si>
  <si>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</si>
  <si>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</si>
  <si>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</si>
  <si>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</si>
  <si>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</si>
  <si>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</si>
  <si>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</si>
  <si>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</si>
  <si>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</si>
  <si>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</si>
  <si>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</si>
  <si>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</si>
  <si>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</si>
  <si>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</si>
  <si>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</si>
  <si>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</si>
  <si>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</si>
  <si>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</si>
  <si>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</si>
  <si>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</si>
  <si>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</si>
  <si>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</si>
  <si>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</si>
  <si>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</si>
  <si>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</si>
  <si>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</si>
  <si>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</si>
  <si>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</si>
  <si>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</si>
  <si>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</si>
  <si>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</si>
  <si>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</si>
  <si>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</si>
  <si>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</si>
  <si>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</si>
  <si>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</si>
  <si>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</si>
  <si>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</si>
  <si>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</si>
  <si>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</si>
  <si>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</si>
  <si>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</si>
  <si>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</si>
  <si>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</si>
  <si>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</si>
  <si>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</si>
  <si>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</si>
  <si>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</si>
  <si>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</si>
  <si>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</si>
  <si>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</si>
  <si>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</si>
  <si>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</si>
  <si>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</si>
  <si>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</si>
  <si>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</si>
  <si>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</si>
  <si>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</si>
  <si>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</si>
  <si>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</si>
  <si>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</si>
  <si>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</si>
  <si>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</si>
  <si>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</si>
  <si>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</si>
  <si>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</si>
  <si>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</si>
  <si>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</si>
  <si>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</si>
  <si>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</si>
  <si>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</si>
  <si>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</si>
  <si>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</si>
  <si>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</si>
  <si>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</si>
  <si>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</si>
  <si>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</si>
  <si>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</si>
  <si>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</si>
  <si>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</si>
  <si>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</si>
  <si>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</si>
  <si>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</si>
  <si>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</si>
  <si>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</si>
  <si>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</si>
  <si>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</si>
  <si>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</si>
  <si>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</si>
  <si>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</si>
  <si>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</si>
  <si>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</si>
  <si>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</si>
  <si>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</si>
  <si>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</si>
  <si>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</si>
  <si>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</si>
  <si>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</si>
  <si>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</si>
  <si>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</si>
  <si>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</si>
  <si>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</si>
  <si>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</si>
  <si>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</si>
  <si>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</si>
  <si>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</si>
  <si>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</si>
  <si>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</si>
  <si>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</si>
  <si>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</si>
  <si>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</si>
  <si>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</si>
  <si>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</si>
  <si>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</si>
  <si>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</si>
  <si>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</si>
  <si>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</si>
  <si>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</si>
  <si>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</si>
  <si>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</si>
  <si>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</si>
  <si>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</si>
  <si>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</si>
  <si>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</si>
  <si>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</si>
  <si>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</si>
  <si>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</si>
  <si>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</si>
  <si>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</si>
  <si>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</si>
  <si>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</si>
  <si>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</si>
  <si>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</si>
  <si>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</si>
  <si>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</si>
  <si>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</si>
  <si>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</si>
  <si>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</si>
  <si>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</si>
  <si>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</si>
  <si>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</si>
  <si>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</si>
  <si>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</si>
  <si>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</si>
  <si>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</si>
  <si>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</si>
  <si>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</si>
  <si>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</si>
  <si>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</si>
  <si>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</si>
  <si>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</si>
  <si>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</si>
  <si>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</si>
  <si>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</si>
  <si>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</si>
  <si>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</si>
  <si>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</si>
  <si>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</si>
  <si>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</si>
  <si>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</si>
  <si>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</si>
  <si>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</si>
  <si>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</si>
  <si>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</si>
  <si>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</si>
  <si>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</si>
  <si>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</si>
  <si>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</si>
  <si>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</si>
  <si>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</si>
  <si>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</si>
  <si>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</si>
  <si>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</si>
  <si>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</si>
  <si>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</si>
  <si>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</si>
  <si>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</si>
  <si>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</si>
  <si>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</si>
  <si>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</si>
  <si>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</si>
  <si>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</si>
  <si>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</si>
  <si>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</si>
  <si>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</si>
  <si>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</si>
  <si>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</si>
  <si>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</si>
  <si>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</si>
  <si>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</si>
  <si>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</si>
  <si>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</si>
  <si>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</si>
  <si>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</si>
  <si>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</si>
  <si>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</si>
  <si>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</si>
  <si>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</si>
  <si>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</si>
  <si>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</si>
  <si>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</si>
  <si>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</si>
  <si>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</si>
  <si>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</si>
  <si>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</si>
  <si>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</si>
  <si>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</si>
  <si>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</si>
  <si>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</si>
  <si>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</si>
  <si>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</si>
  <si>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</si>
  <si>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</si>
  <si>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</si>
  <si>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</si>
  <si>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</si>
  <si>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</si>
  <si>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</si>
  <si>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</si>
  <si>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</si>
  <si>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</si>
  <si>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</si>
  <si>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</si>
  <si>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</si>
  <si>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</si>
  <si>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</si>
  <si>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</si>
  <si>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</si>
  <si>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</si>
  <si>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</si>
  <si>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</si>
  <si>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</si>
  <si>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</si>
  <si>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</si>
  <si>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</si>
  <si>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</si>
  <si>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</si>
  <si>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</si>
  <si>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</si>
  <si>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</si>
  <si>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</si>
  <si>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</si>
  <si>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</si>
  <si>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</si>
  <si>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</si>
  <si>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</si>
  <si>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</si>
  <si>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</si>
  <si>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</si>
  <si>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</si>
  <si>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</si>
  <si>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</si>
  <si>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</si>
  <si>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</si>
  <si>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</si>
  <si>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</si>
  <si>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</si>
  <si>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</si>
  <si>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</si>
  <si>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</si>
  <si>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</si>
  <si>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</si>
  <si>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</si>
  <si>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</si>
  <si>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</si>
  <si>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</si>
  <si>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</si>
  <si>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</si>
  <si>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</si>
  <si>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</si>
  <si>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</si>
  <si>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</si>
  <si>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</si>
  <si>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</si>
  <si>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</si>
  <si>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</si>
  <si>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</si>
  <si>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</si>
  <si>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</si>
  <si>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</si>
  <si>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</si>
  <si>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</si>
  <si>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</si>
  <si>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</si>
  <si>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</si>
  <si>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</si>
  <si>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</si>
  <si>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</si>
  <si>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</si>
  <si>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</si>
  <si>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</si>
  <si>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</si>
  <si>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</si>
  <si>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</si>
  <si>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</si>
  <si>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</si>
  <si>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</si>
  <si>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</si>
  <si>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</si>
  <si>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</si>
  <si>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</si>
  <si>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</si>
  <si>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</si>
  <si>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</si>
  <si>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</si>
  <si>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</si>
  <si>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</si>
  <si>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</si>
  <si>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</si>
  <si>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</si>
  <si>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</si>
  <si>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</si>
  <si>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</si>
  <si>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</si>
  <si>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</si>
  <si>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</si>
  <si>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</si>
  <si>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</si>
  <si>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</si>
  <si>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</si>
  <si>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</si>
  <si>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</si>
  <si>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</si>
  <si>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</si>
  <si>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</si>
  <si>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</si>
  <si>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</si>
  <si>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</si>
  <si>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</si>
  <si>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</si>
  <si>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</si>
  <si>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</si>
  <si>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</si>
  <si>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</si>
  <si>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</si>
  <si>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</si>
  <si>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</si>
  <si>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</si>
  <si>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</si>
  <si>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</si>
  <si>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</si>
  <si>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</si>
  <si>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</si>
  <si>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</si>
  <si>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</si>
  <si>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</si>
  <si>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</si>
  <si>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</si>
  <si>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</si>
  <si>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</si>
  <si>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</si>
  <si>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</si>
  <si>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</si>
  <si>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</si>
  <si>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</si>
  <si>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</si>
  <si>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</si>
  <si>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</si>
  <si>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</si>
  <si>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</si>
  <si>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</si>
  <si>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</si>
  <si>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</si>
  <si>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</si>
  <si>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</si>
  <si>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</si>
  <si>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</si>
  <si>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</si>
  <si>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</si>
  <si>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</si>
  <si>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</si>
  <si>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</si>
  <si>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</si>
  <si>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</si>
  <si>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</si>
  <si>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</si>
  <si>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</si>
  <si>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</si>
  <si>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</si>
  <si>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</si>
  <si>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</si>
  <si>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</si>
  <si>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</si>
  <si>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</si>
  <si>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</si>
  <si>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</si>
  <si>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</si>
  <si>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</si>
  <si>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</si>
  <si>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</si>
  <si>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</si>
  <si>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</si>
  <si>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</si>
  <si>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</si>
  <si>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</si>
  <si>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</si>
  <si>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</si>
  <si>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</si>
  <si>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</si>
  <si>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</si>
  <si>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</si>
  <si>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</si>
  <si>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</si>
  <si>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</si>
  <si>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</si>
  <si>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</si>
  <si>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</si>
  <si>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</si>
  <si>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</si>
  <si>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</si>
  <si>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</si>
  <si>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</si>
  <si>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</si>
  <si>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</si>
  <si>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</si>
  <si>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</si>
  <si>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</si>
  <si>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</si>
  <si>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</si>
  <si>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</si>
  <si>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</si>
  <si>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</si>
  <si>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</si>
  <si>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</si>
  <si>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</si>
  <si>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</si>
  <si>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</si>
  <si>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</si>
  <si>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</si>
  <si>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</si>
  <si>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</si>
  <si>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</si>
  <si>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</si>
  <si>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</si>
  <si>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</si>
  <si>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</si>
  <si>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</si>
  <si>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</si>
  <si>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</si>
  <si>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</si>
  <si>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</si>
  <si>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</si>
  <si>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</si>
  <si>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</si>
  <si>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</si>
  <si>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</si>
  <si>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</si>
  <si>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</si>
  <si>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</si>
  <si>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</si>
  <si>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</si>
  <si>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</si>
  <si>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</si>
  <si>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</si>
  <si>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</si>
  <si>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</si>
  <si>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</si>
  <si>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</si>
  <si>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</si>
  <si>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</si>
  <si>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</si>
  <si>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</si>
  <si>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</si>
  <si>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</si>
  <si>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</si>
  <si>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</si>
  <si>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</si>
  <si>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</si>
  <si>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</si>
  <si>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</si>
  <si>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</si>
  <si>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</si>
  <si>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</si>
  <si>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</si>
  <si>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</si>
  <si>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</si>
  <si>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</si>
  <si>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</si>
  <si>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</si>
  <si>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</si>
  <si>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</si>
  <si>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</si>
  <si>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</si>
  <si>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</si>
  <si>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</si>
  <si>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</si>
  <si>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</si>
  <si>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</si>
  <si>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</si>
  <si>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</si>
  <si>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</si>
  <si>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</si>
  <si>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</si>
  <si>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</si>
  <si>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</si>
  <si>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</si>
  <si>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</si>
  <si>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</si>
  <si>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</si>
  <si>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</si>
  <si>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</si>
  <si>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</si>
  <si>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</si>
  <si>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</si>
  <si>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</si>
  <si>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</si>
  <si>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</si>
  <si>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</si>
  <si>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</si>
  <si>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</si>
  <si>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</si>
  <si>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</si>
  <si>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</si>
  <si>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</si>
  <si>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</si>
  <si>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</si>
  <si>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</si>
  <si>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</si>
  <si>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</si>
  <si>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</si>
  <si>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</si>
  <si>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</si>
  <si>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</si>
  <si>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</si>
  <si>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</si>
  <si>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</si>
  <si>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</si>
  <si>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</si>
  <si>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</si>
  <si>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</si>
  <si>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</si>
  <si>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</si>
  <si>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</si>
  <si>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</si>
  <si>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</si>
  <si>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</si>
  <si>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</si>
  <si>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</si>
  <si>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</si>
  <si>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</si>
  <si>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</si>
  <si>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</si>
  <si>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</si>
  <si>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</si>
  <si>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</si>
  <si>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</si>
  <si>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</si>
  <si>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</si>
  <si>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</si>
  <si>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</si>
  <si>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</si>
  <si>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</si>
  <si>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</si>
  <si>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</si>
  <si>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</si>
  <si>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</si>
  <si>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</si>
  <si>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</si>
  <si>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</si>
  <si>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</si>
  <si>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</si>
  <si>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</si>
  <si>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</si>
  <si>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</si>
  <si>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</si>
  <si>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</si>
  <si>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</si>
  <si>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</si>
  <si>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</si>
  <si>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</si>
  <si>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</si>
  <si>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</si>
  <si>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</si>
  <si>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</si>
  <si>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</si>
  <si>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</si>
  <si>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</si>
  <si>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</si>
  <si>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</si>
  <si>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</si>
  <si>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</si>
  <si>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</si>
  <si>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</si>
  <si>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</si>
  <si>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</si>
  <si>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</si>
  <si>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</si>
  <si>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</si>
  <si>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</si>
  <si>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</si>
  <si>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</si>
  <si>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</si>
  <si>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</si>
  <si>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</si>
  <si>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</si>
  <si>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</si>
  <si>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</si>
  <si>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</si>
  <si>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</si>
  <si>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</si>
  <si>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</si>
  <si>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</si>
  <si>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</si>
  <si>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</si>
  <si>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</si>
  <si>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</si>
  <si>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</si>
  <si>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</si>
  <si>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</si>
  <si>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</si>
  <si>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</si>
  <si>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</si>
  <si>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</si>
  <si>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</si>
  <si>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</si>
  <si>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</si>
  <si>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</si>
  <si>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</si>
  <si>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</si>
  <si>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</si>
  <si>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</si>
  <si>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</si>
  <si>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</si>
  <si>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</si>
  <si>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</si>
  <si>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</si>
  <si>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</si>
  <si>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</si>
  <si>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</si>
  <si>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</si>
  <si>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</si>
  <si>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</si>
  <si>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</si>
  <si>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</si>
  <si>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</si>
  <si>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</si>
  <si>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</si>
  <si>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</si>
  <si>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</si>
  <si>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</si>
  <si>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</si>
  <si>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</si>
  <si>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</si>
  <si>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</si>
  <si>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</si>
  <si>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</si>
  <si>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</si>
  <si>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</si>
  <si>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</si>
  <si>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</si>
  <si>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</si>
  <si>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</si>
  <si>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</si>
  <si>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</si>
  <si>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</si>
  <si>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</si>
  <si>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</si>
  <si>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</si>
  <si>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</si>
  <si>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</si>
  <si>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</si>
  <si>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</si>
  <si>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</si>
  <si>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</si>
  <si>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</si>
  <si>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</si>
  <si>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</si>
  <si>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</si>
  <si>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</si>
  <si>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</si>
  <si>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</si>
  <si>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</si>
  <si>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</si>
  <si>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</si>
  <si>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</si>
  <si>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</si>
  <si>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</si>
  <si>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</si>
  <si>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</si>
  <si>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</si>
  <si>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</si>
  <si>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</si>
  <si>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</si>
  <si>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</si>
  <si>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</si>
  <si>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</si>
  <si>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</si>
  <si>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</si>
  <si>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</si>
  <si>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</si>
  <si>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</si>
  <si>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</si>
  <si>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</si>
  <si>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</si>
  <si>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</si>
  <si>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</si>
  <si>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</si>
  <si>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</si>
  <si>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</si>
  <si>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</si>
  <si>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</si>
  <si>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</si>
  <si>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</si>
  <si>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</si>
  <si>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</si>
  <si>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</si>
  <si>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</si>
  <si>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</si>
  <si>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</si>
  <si>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</si>
  <si>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</si>
  <si>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</si>
  <si>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</si>
  <si>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</si>
  <si>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</si>
  <si>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</si>
  <si>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</si>
  <si>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</si>
  <si>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</si>
  <si>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</si>
  <si>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</si>
  <si>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</si>
  <si>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</si>
  <si>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</si>
  <si>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</si>
  <si>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</si>
  <si>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</si>
  <si>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</si>
  <si>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</si>
  <si>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</si>
  <si>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</si>
  <si>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</si>
  <si>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</si>
  <si>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</si>
  <si>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</si>
  <si>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</si>
  <si>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</si>
  <si>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</si>
  <si>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</si>
  <si>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</si>
  <si>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</si>
  <si>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</si>
  <si>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</si>
  <si>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</si>
  <si>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</si>
  <si>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</si>
  <si>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</si>
  <si>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</si>
  <si>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</si>
  <si>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</si>
  <si>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</si>
  <si>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</si>
  <si>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</si>
  <si>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</si>
  <si>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</si>
  <si>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</si>
  <si>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</si>
  <si>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</si>
  <si>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</si>
  <si>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</si>
  <si>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</si>
  <si>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</si>
  <si>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</si>
  <si>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</si>
  <si>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</si>
  <si>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</si>
  <si>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</si>
  <si>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</si>
  <si>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</si>
  <si>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</si>
  <si>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</si>
  <si>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</si>
  <si>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</si>
  <si>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</si>
  <si>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</si>
  <si>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</si>
  <si>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</si>
  <si>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</si>
  <si>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</si>
  <si>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</si>
  <si>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</si>
  <si>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</si>
  <si>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</si>
  <si>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</si>
  <si>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</si>
  <si>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</si>
  <si>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</si>
  <si>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</si>
  <si>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</si>
  <si>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</si>
  <si>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</si>
  <si>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</si>
  <si>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</si>
  <si>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</si>
  <si>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</si>
  <si>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</si>
  <si>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</si>
  <si>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</si>
  <si>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</si>
  <si>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</si>
  <si>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</si>
  <si>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</si>
  <si>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</si>
  <si>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</si>
  <si>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</si>
  <si>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</si>
  <si>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</si>
  <si>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</si>
  <si>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</si>
  <si>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</si>
  <si>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</si>
  <si>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</si>
  <si>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</si>
  <si>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</si>
  <si>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</si>
  <si>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</si>
  <si>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</si>
  <si>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</si>
  <si>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</si>
  <si>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</si>
  <si>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</si>
  <si>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</si>
  <si>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</si>
  <si>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</si>
  <si>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</si>
  <si>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</si>
  <si>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</si>
  <si>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</si>
  <si>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</si>
  <si>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</si>
  <si>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</si>
  <si>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</si>
  <si>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</si>
  <si>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</si>
  <si>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</si>
  <si>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</si>
  <si>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</si>
  <si>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</si>
  <si>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</si>
  <si>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</si>
  <si>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</si>
  <si>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</si>
  <si>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</si>
  <si>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</si>
  <si>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</si>
  <si>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</si>
  <si>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</si>
  <si>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</si>
  <si>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</si>
  <si>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</si>
  <si>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</si>
  <si>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</si>
  <si>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</si>
  <si>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</si>
  <si>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</si>
  <si>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</si>
  <si>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</si>
  <si>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</si>
  <si>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</si>
  <si>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</si>
  <si>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</si>
  <si>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</si>
  <si>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</si>
  <si>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</si>
  <si>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</si>
  <si>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</si>
  <si>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</si>
  <si>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</si>
  <si>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</si>
  <si>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</si>
  <si>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</si>
  <si>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</si>
  <si>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</si>
  <si>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</si>
  <si>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</si>
  <si>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</si>
  <si>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</si>
  <si>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</si>
  <si>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</si>
  <si>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</si>
  <si>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</si>
  <si>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</si>
  <si>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</si>
  <si>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</si>
  <si>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</si>
  <si>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</si>
  <si>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</si>
  <si>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</si>
  <si>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</si>
  <si>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</si>
  <si>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</si>
  <si>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</si>
  <si>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</si>
  <si>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</si>
  <si>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</si>
  <si>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</si>
  <si>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</si>
  <si>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</si>
  <si>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</si>
  <si>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</si>
  <si>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</si>
  <si>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</si>
  <si>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</si>
  <si>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</si>
  <si>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</si>
  <si>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</si>
  <si>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</si>
  <si>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</si>
  <si>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</si>
  <si>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</si>
  <si>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</si>
  <si>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</si>
  <si>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</si>
  <si>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</si>
  <si>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</si>
  <si>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</si>
  <si>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</si>
  <si>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</si>
  <si>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</si>
  <si>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</si>
  <si>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</si>
  <si>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</si>
  <si>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</si>
  <si>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</si>
  <si>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</si>
  <si>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</si>
  <si>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</si>
  <si>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</si>
  <si>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</si>
  <si>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</si>
  <si>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</si>
  <si>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</si>
  <si>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</si>
  <si>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</si>
  <si>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</si>
  <si>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</si>
  <si>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</si>
  <si>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</si>
  <si>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</si>
  <si>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</si>
  <si>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</si>
  <si>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</si>
  <si>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</si>
  <si>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</si>
  <si>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</si>
  <si>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</si>
  <si>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</si>
  <si>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</si>
  <si>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</si>
  <si>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</si>
  <si>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</si>
  <si>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</si>
  <si>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</si>
  <si>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</si>
  <si>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</si>
  <si>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</si>
  <si>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</si>
  <si>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</si>
  <si>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</si>
  <si>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</si>
  <si>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</si>
  <si>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</si>
  <si>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</si>
  <si>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</si>
  <si>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</si>
  <si>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</si>
  <si>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</si>
  <si>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</si>
  <si>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</si>
  <si>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</si>
  <si>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</si>
  <si>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</si>
  <si>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</si>
  <si>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</si>
  <si>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</si>
  <si>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</si>
  <si>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</si>
  <si>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</si>
  <si>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</si>
  <si>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</si>
  <si>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</si>
  <si>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</si>
  <si>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</si>
  <si>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</si>
  <si>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</si>
  <si>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</si>
  <si>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</si>
  <si>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</si>
  <si>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</si>
  <si>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</si>
  <si>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</si>
  <si>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</si>
  <si>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</si>
  <si>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</si>
  <si>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</si>
  <si>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</si>
  <si>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</si>
  <si>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</si>
  <si>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</si>
  <si>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</si>
  <si>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</si>
  <si>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</si>
  <si>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</si>
  <si>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</si>
  <si>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</si>
  <si>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</si>
  <si>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</si>
  <si>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</si>
  <si>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</si>
  <si>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</si>
  <si>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</si>
  <si>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</si>
  <si>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</si>
  <si>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</si>
  <si>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</si>
  <si>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</si>
  <si>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</si>
  <si>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</si>
  <si>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</si>
  <si>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</si>
  <si>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</si>
  <si>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</si>
  <si>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</si>
  <si>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</si>
  <si>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</si>
  <si>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</si>
  <si>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</si>
  <si>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</si>
  <si>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</si>
  <si>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</si>
  <si>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</si>
  <si>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</si>
  <si>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</si>
  <si>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</si>
  <si>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</si>
  <si>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</si>
  <si>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</si>
  <si>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</si>
  <si>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</si>
  <si>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</si>
  <si>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</si>
  <si>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</si>
  <si>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</si>
  <si>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</si>
  <si>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</si>
  <si>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</si>
  <si>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</si>
  <si>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</si>
  <si>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</si>
  <si>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</si>
  <si>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</si>
  <si>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</si>
  <si>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</si>
  <si>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</si>
  <si>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</si>
  <si>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</si>
  <si>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</si>
  <si>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</si>
  <si>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</si>
  <si>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</si>
  <si>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</si>
  <si>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</si>
  <si>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</si>
  <si>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</si>
  <si>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</si>
  <si>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</si>
  <si>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</si>
  <si>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</si>
  <si>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</si>
  <si>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</si>
  <si>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</si>
  <si>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</si>
  <si>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</si>
  <si>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</si>
  <si>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</si>
  <si>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</si>
  <si>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</si>
  <si>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</si>
  <si>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</si>
  <si>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</si>
  <si>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</si>
  <si>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</si>
  <si>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</si>
  <si>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</si>
  <si>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</si>
  <si>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</si>
  <si>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</si>
  <si>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</si>
  <si>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</si>
  <si>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</si>
  <si>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</si>
  <si>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</si>
  <si>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</si>
  <si>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</si>
  <si>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</si>
  <si>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</si>
  <si>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</si>
  <si>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</si>
  <si>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</si>
  <si>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</si>
  <si>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</si>
  <si>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</si>
  <si>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</si>
  <si>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</si>
  <si>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</si>
  <si>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</si>
  <si>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</si>
  <si>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</si>
  <si>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</si>
  <si>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</si>
  <si>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</si>
  <si>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</si>
  <si>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</si>
  <si>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</si>
  <si>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</si>
  <si>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</si>
  <si>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</si>
  <si>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</si>
  <si>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</si>
  <si>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</si>
  <si>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</si>
  <si>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</si>
  <si>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</si>
  <si>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</si>
  <si>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</si>
  <si>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</si>
  <si>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</si>
  <si>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</si>
  <si>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</si>
  <si>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</si>
  <si>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</si>
  <si>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</si>
  <si>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</si>
  <si>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</si>
  <si>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</si>
  <si>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</si>
  <si>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</si>
  <si>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</si>
  <si>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</si>
  <si>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</si>
  <si>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</si>
  <si>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</si>
  <si>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</si>
  <si>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</si>
  <si>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</si>
  <si>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</si>
  <si>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</si>
  <si>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</si>
  <si>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</si>
  <si>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</si>
  <si>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</si>
  <si>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</si>
  <si>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</si>
  <si>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</si>
  <si>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</si>
  <si>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</si>
  <si>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</si>
  <si>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</si>
  <si>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</si>
  <si>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</si>
  <si>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</si>
  <si>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</si>
  <si>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</si>
  <si>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</si>
  <si>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</si>
  <si>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</si>
  <si>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</si>
  <si>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</si>
  <si>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</si>
  <si>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</si>
  <si>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</si>
  <si>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</si>
  <si>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</si>
  <si>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</si>
  <si>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</si>
  <si>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</si>
  <si>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</si>
  <si>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</si>
  <si>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</si>
  <si>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</si>
  <si>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</si>
  <si>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</si>
  <si>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</si>
  <si>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</si>
  <si>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</si>
  <si>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</si>
  <si>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</si>
  <si>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</si>
  <si>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</si>
  <si>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</si>
  <si>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</si>
  <si>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</si>
  <si>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</si>
  <si>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</si>
  <si>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</si>
  <si>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</si>
  <si>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</si>
  <si>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</si>
  <si>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</si>
  <si>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</si>
  <si>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</si>
  <si>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</si>
  <si>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</si>
  <si>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</si>
  <si>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</si>
  <si>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</si>
  <si>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</si>
  <si>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</si>
  <si>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</si>
  <si>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</si>
  <si>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</si>
  <si>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</si>
  <si>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</si>
  <si>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</si>
  <si>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</si>
  <si>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</si>
  <si>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</si>
  <si>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</si>
  <si>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</si>
  <si>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</si>
  <si>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</si>
  <si>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</si>
  <si>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</si>
  <si>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</si>
  <si>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</si>
  <si>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</si>
  <si>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</si>
  <si>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</si>
  <si>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</si>
  <si>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</si>
  <si>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</si>
  <si>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</si>
  <si>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</si>
  <si>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</si>
  <si>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</si>
  <si>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</si>
  <si>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</si>
  <si>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</si>
  <si>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</si>
  <si>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</si>
  <si>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</si>
  <si>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</si>
  <si>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</si>
  <si>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</si>
  <si>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</si>
  <si>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</si>
  <si>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</si>
  <si>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</si>
  <si>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</si>
  <si>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</si>
  <si>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</si>
  <si>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</si>
  <si>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</si>
  <si>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</si>
  <si>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</si>
  <si>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</si>
  <si>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</si>
  <si>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</si>
  <si>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</si>
  <si>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</si>
  <si>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</si>
  <si>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</si>
  <si>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</si>
  <si>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</si>
  <si>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</si>
  <si>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</si>
  <si>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</si>
  <si>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</si>
  <si>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</si>
  <si>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</si>
  <si>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</si>
  <si>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</si>
  <si>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</si>
  <si>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</si>
  <si>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</si>
  <si>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</si>
  <si>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</si>
  <si>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</si>
  <si>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</si>
  <si>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</si>
  <si>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</si>
  <si>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</si>
  <si>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</si>
  <si>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</si>
  <si>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</si>
  <si>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</si>
  <si>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</si>
  <si>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</si>
  <si>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</si>
  <si>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</si>
  <si>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</si>
  <si>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</si>
  <si>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</si>
  <si>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</si>
  <si>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</si>
  <si>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</si>
  <si>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</si>
  <si>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</si>
  <si>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</si>
  <si>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</si>
  <si>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</si>
  <si>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</si>
  <si>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</si>
  <si>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</si>
  <si>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</si>
  <si>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</si>
  <si>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</si>
  <si>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</si>
  <si>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</si>
  <si>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</si>
  <si>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</si>
  <si>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</si>
  <si>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</si>
  <si>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</si>
  <si>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</si>
  <si>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</si>
  <si>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</si>
  <si>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</si>
  <si>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</si>
  <si>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</si>
  <si>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</si>
  <si>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</si>
  <si>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</si>
  <si>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</si>
  <si>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</si>
  <si>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</si>
  <si>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</si>
  <si>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</si>
  <si>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</si>
  <si>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</si>
  <si>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</si>
  <si>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</si>
  <si>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</si>
  <si>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</si>
  <si>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</si>
  <si>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</si>
  <si>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</si>
  <si>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</si>
  <si>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</si>
  <si>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</si>
  <si>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</si>
  <si>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</si>
  <si>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</si>
  <si>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</si>
  <si>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</si>
  <si>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</si>
  <si>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</si>
  <si>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</si>
  <si>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</si>
  <si>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</si>
  <si>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</si>
  <si>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</si>
  <si>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</si>
  <si>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</si>
  <si>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</si>
  <si>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</si>
  <si>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</si>
  <si>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</si>
  <si>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</si>
  <si>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</si>
  <si>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</si>
  <si>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</si>
  <si>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</si>
  <si>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</si>
  <si>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</si>
  <si>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</si>
  <si>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</si>
  <si>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</si>
  <si>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</si>
  <si>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</si>
  <si>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</si>
  <si>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</si>
  <si>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</si>
  <si>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</si>
  <si>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</si>
  <si>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</si>
  <si>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</si>
  <si>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</si>
  <si>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</si>
  <si>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</si>
  <si>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</si>
  <si>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</si>
  <si>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</si>
  <si>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</si>
  <si>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</si>
  <si>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</si>
  <si>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</si>
  <si>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</si>
  <si>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</si>
  <si>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</si>
  <si>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</si>
  <si>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</si>
  <si>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</si>
  <si>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</si>
  <si>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</si>
  <si>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</si>
  <si>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</si>
  <si>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</si>
  <si>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</si>
  <si>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</si>
  <si>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</si>
  <si>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</si>
  <si>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</si>
  <si>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</si>
  <si>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</si>
  <si>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</si>
  <si>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</si>
  <si>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</si>
  <si>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</si>
  <si>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</si>
  <si>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</si>
  <si>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</si>
  <si>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</si>
  <si>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</si>
  <si>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</si>
  <si>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</si>
  <si>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</si>
  <si>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</si>
  <si>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</si>
  <si>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</si>
  <si>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</si>
  <si>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</si>
  <si>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</si>
  <si>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</si>
  <si>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</si>
  <si>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</si>
  <si>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</si>
  <si>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</si>
  <si>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</si>
  <si>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</si>
  <si>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</si>
  <si>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</si>
  <si>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</si>
  <si>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</si>
  <si>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</si>
  <si>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</si>
  <si>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</si>
  <si>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</si>
  <si>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</si>
  <si>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</si>
  <si>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</si>
  <si>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</si>
  <si>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</si>
  <si>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</si>
  <si>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</si>
  <si>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</si>
  <si>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</si>
  <si>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</si>
  <si>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</si>
  <si>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</si>
  <si>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</si>
  <si>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</si>
  <si>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</si>
  <si>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</si>
  <si>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</si>
  <si>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</si>
  <si>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</si>
  <si>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</si>
  <si>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</si>
  <si>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</si>
  <si>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</si>
  <si>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</si>
  <si>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</si>
  <si>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</si>
  <si>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</si>
  <si>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</si>
  <si>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</si>
  <si>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</si>
  <si>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</si>
  <si>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</si>
  <si>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</si>
  <si>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</si>
  <si>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</si>
  <si>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</si>
  <si>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</si>
  <si>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</si>
  <si>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</si>
  <si>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</si>
  <si>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</si>
  <si>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</si>
  <si>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</si>
  <si>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</si>
  <si>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</si>
  <si>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</si>
  <si>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</si>
  <si>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</si>
  <si>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</si>
  <si>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</si>
  <si>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</si>
  <si>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</si>
  <si>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</si>
  <si>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</si>
  <si>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</si>
  <si>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</si>
  <si>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</si>
  <si>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</si>
  <si>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</si>
  <si>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</si>
  <si>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</si>
  <si>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</si>
  <si>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</si>
  <si>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</si>
  <si>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</si>
  <si>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</si>
  <si>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</si>
  <si>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</si>
  <si>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</si>
  <si>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</si>
  <si>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</si>
  <si>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</si>
  <si>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</si>
  <si>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</si>
  <si>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</si>
  <si>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</si>
  <si>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</si>
  <si>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</si>
  <si>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</si>
  <si>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</si>
  <si>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</si>
  <si>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</si>
  <si>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</si>
  <si>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</si>
  <si>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</si>
  <si>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</si>
  <si>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</si>
  <si>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</si>
  <si>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</si>
  <si>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</si>
  <si>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</si>
  <si>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</si>
  <si>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</si>
  <si>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</si>
  <si>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</si>
  <si>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</si>
  <si>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</si>
  <si>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</si>
  <si>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</si>
  <si>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</si>
  <si>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</si>
  <si>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</si>
  <si>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</si>
  <si>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</si>
  <si>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</si>
  <si>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</si>
  <si>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</si>
  <si>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</si>
  <si>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</si>
  <si>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</si>
  <si>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</si>
  <si>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</si>
  <si>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</si>
  <si>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</si>
  <si>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</si>
  <si>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</si>
  <si>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</si>
  <si>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</si>
  <si>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</si>
  <si>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</si>
  <si>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</si>
  <si>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</si>
  <si>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</si>
  <si>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</si>
  <si>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</si>
  <si>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</si>
  <si>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</si>
  <si>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</si>
  <si>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</si>
  <si>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</si>
  <si>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</si>
  <si>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</si>
  <si>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</si>
  <si>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</si>
  <si>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</si>
  <si>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</si>
  <si>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</si>
  <si>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</si>
  <si>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</si>
  <si>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</si>
  <si>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</si>
  <si>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</si>
  <si>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</si>
  <si>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</si>
  <si>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</si>
  <si>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</si>
  <si>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</si>
  <si>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</si>
  <si>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</si>
  <si>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</si>
  <si>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</si>
  <si>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</si>
  <si>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</si>
  <si>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</si>
  <si>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</si>
  <si>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</si>
  <si>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</si>
  <si>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</si>
  <si>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</si>
  <si>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</si>
  <si>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</si>
  <si>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</si>
  <si>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</si>
  <si>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</si>
  <si>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</si>
  <si>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</si>
  <si>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</si>
  <si>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</si>
  <si>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</si>
  <si>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</si>
  <si>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</si>
  <si>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</si>
  <si>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</si>
  <si>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</si>
  <si>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</si>
  <si>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</si>
  <si>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</si>
  <si>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</si>
  <si>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</si>
  <si>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</si>
  <si>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</si>
  <si>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</si>
  <si>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</si>
  <si>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</si>
  <si>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</si>
  <si>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</si>
  <si>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</si>
  <si>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</si>
  <si>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</si>
  <si>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</si>
  <si>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</si>
  <si>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</si>
  <si>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</si>
  <si>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</si>
  <si>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</si>
  <si>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</si>
  <si>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</si>
  <si>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</si>
  <si>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</si>
  <si>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</si>
  <si>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</si>
  <si>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</si>
  <si>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</si>
  <si>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</si>
  <si>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</si>
  <si>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</si>
  <si>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</si>
  <si>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</si>
  <si>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</si>
  <si>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</si>
  <si>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</si>
  <si>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</si>
  <si>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</si>
  <si>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</si>
  <si>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</si>
  <si>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</si>
  <si>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</si>
  <si>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</si>
  <si>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</si>
  <si>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</si>
  <si>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</si>
  <si>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</si>
  <si>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</si>
  <si>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</si>
  <si>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</si>
  <si>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</si>
  <si>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</si>
  <si>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</si>
  <si>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</si>
  <si>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</si>
  <si>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</si>
  <si>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</si>
  <si>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</si>
  <si>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</si>
  <si>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</si>
  <si>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</si>
  <si>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</si>
  <si>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</si>
  <si>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</si>
  <si>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</si>
  <si>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</si>
  <si>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</si>
  <si>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</si>
  <si>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</si>
  <si>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</si>
  <si>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</si>
  <si>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</si>
  <si>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</si>
  <si>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</si>
  <si>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</si>
  <si>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</si>
  <si>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</si>
  <si>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</si>
  <si>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</si>
  <si>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</si>
  <si>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</si>
  <si>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</si>
  <si>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</si>
  <si>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</si>
  <si>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</si>
  <si>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</si>
  <si>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</si>
  <si>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</si>
  <si>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</si>
  <si>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</si>
  <si>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</si>
  <si>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</si>
  <si>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</si>
  <si>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</si>
  <si>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</si>
  <si>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</si>
  <si>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</si>
  <si>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</si>
  <si>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</si>
  <si>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</si>
  <si>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</si>
  <si>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</si>
  <si>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</si>
  <si>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</si>
  <si>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</si>
  <si>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</si>
  <si>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</si>
  <si>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</si>
  <si>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</si>
  <si>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</si>
  <si>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</si>
  <si>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</si>
  <si>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</si>
  <si>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</si>
  <si>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</si>
  <si>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</si>
  <si>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</si>
  <si>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</si>
  <si>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</si>
  <si>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</si>
  <si>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</si>
  <si>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</si>
  <si>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</si>
  <si>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</si>
  <si>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</si>
  <si>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</si>
  <si>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</si>
  <si>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</si>
  <si>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</si>
  <si>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</si>
  <si>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</si>
  <si>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</si>
  <si>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</si>
  <si>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</si>
  <si>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</si>
  <si>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</si>
  <si>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</si>
  <si>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</si>
  <si>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</si>
  <si>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</si>
  <si>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</si>
  <si>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</si>
  <si>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</si>
  <si>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</si>
  <si>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</si>
  <si>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</si>
  <si>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</si>
  <si>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</si>
  <si>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</si>
  <si>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</si>
  <si>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</si>
  <si>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</si>
  <si>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</si>
  <si>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</si>
  <si>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</si>
  <si>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</si>
  <si>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</si>
  <si>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</si>
  <si>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</si>
  <si>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</si>
  <si>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</si>
  <si>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</si>
  <si>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</si>
  <si>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</si>
  <si>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</si>
  <si>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</si>
  <si>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</si>
  <si>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</si>
  <si>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</si>
  <si>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</si>
  <si>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</si>
  <si>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</si>
  <si>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</si>
  <si>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</si>
  <si>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</si>
  <si>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</si>
  <si>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</si>
  <si>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</si>
  <si>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</si>
  <si>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</si>
  <si>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</si>
  <si>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</si>
  <si>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</si>
  <si>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</si>
  <si>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</si>
  <si>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</si>
  <si>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</si>
  <si>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</si>
  <si>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</si>
  <si>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</si>
  <si>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</si>
  <si>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</si>
  <si>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</si>
  <si>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</si>
  <si>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</si>
  <si>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</si>
  <si>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</si>
  <si>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</si>
  <si>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</si>
  <si>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</si>
  <si>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</si>
  <si>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</si>
  <si>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</si>
  <si>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</si>
  <si>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</si>
  <si>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</si>
  <si>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</si>
  <si>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</si>
  <si>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</si>
  <si>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</si>
  <si>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</si>
  <si>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</si>
  <si>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</si>
  <si>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</si>
  <si>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</si>
  <si>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</si>
  <si>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</si>
  <si>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</si>
  <si>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</si>
  <si>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</si>
  <si>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</si>
  <si>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</si>
  <si>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</si>
  <si>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</si>
  <si>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</si>
  <si>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</si>
  <si>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</si>
  <si>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</si>
  <si>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</si>
  <si>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</si>
  <si>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</si>
  <si>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</si>
  <si>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</si>
  <si>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</si>
  <si>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</si>
  <si>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</si>
  <si>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</si>
  <si>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</si>
  <si>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</si>
  <si>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</si>
  <si>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</si>
  <si>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</si>
  <si>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</si>
  <si>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</si>
  <si>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</si>
  <si>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</si>
  <si>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</si>
  <si>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</si>
  <si>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</si>
  <si>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</si>
  <si>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</si>
  <si>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</si>
  <si>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</si>
  <si>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</si>
  <si>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</si>
  <si>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</si>
  <si>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</si>
  <si>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</si>
  <si>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</si>
  <si>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</si>
  <si>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</si>
  <si>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</si>
  <si>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</si>
  <si>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</si>
  <si>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</si>
  <si>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</si>
  <si>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</si>
  <si>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</si>
  <si>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</si>
  <si>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</si>
  <si>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</si>
  <si>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</si>
  <si>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</si>
  <si>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</si>
  <si>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</si>
  <si>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</si>
  <si>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</si>
  <si>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</si>
  <si>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</si>
  <si>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</si>
  <si>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</si>
  <si>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</si>
  <si>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</si>
  <si>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</si>
  <si>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</si>
  <si>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</si>
  <si>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</si>
  <si>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</si>
  <si>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</si>
  <si>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</si>
  <si>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</si>
  <si>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</si>
  <si>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</si>
  <si>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</si>
  <si>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</si>
  <si>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</si>
  <si>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</si>
  <si>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</si>
  <si>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</si>
  <si>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</si>
  <si>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</si>
  <si>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</si>
  <si>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</si>
  <si>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</si>
  <si>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</si>
  <si>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</si>
  <si>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</si>
  <si>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</si>
  <si>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</si>
  <si>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</si>
  <si>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</si>
  <si>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</si>
  <si>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</si>
  <si>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</si>
  <si>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</si>
  <si>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</si>
  <si>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</si>
  <si>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</si>
  <si>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</si>
  <si>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</si>
  <si>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</si>
  <si>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</si>
  <si>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</si>
  <si>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</si>
  <si>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</si>
  <si>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</si>
  <si>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</si>
  <si>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</si>
  <si>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</si>
  <si>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</si>
  <si>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</si>
  <si>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</si>
  <si>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</si>
  <si>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</si>
  <si>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</si>
  <si>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</si>
  <si>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</si>
  <si>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</si>
  <si>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</si>
  <si>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</si>
  <si>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</si>
  <si>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</si>
  <si>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</si>
  <si>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</si>
  <si>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</si>
  <si>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</si>
  <si>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</si>
  <si>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</si>
  <si>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</si>
  <si>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</si>
  <si>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</si>
  <si>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</si>
  <si>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</si>
  <si>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</si>
  <si>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</si>
  <si>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</si>
  <si>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</si>
  <si>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</si>
  <si>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</si>
  <si>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</si>
  <si>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</si>
  <si>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</si>
  <si>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</si>
  <si>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</si>
  <si>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</si>
  <si>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</si>
  <si>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</si>
  <si>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</si>
  <si>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</si>
  <si>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</si>
  <si>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</si>
  <si>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</si>
  <si>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</si>
  <si>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</si>
  <si>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</si>
  <si>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</si>
  <si>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</si>
  <si>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</si>
  <si>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</si>
  <si>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</si>
  <si>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</si>
  <si>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</si>
  <si>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</si>
  <si>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</si>
  <si>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</si>
  <si>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</si>
  <si>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</si>
  <si>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</si>
  <si>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</si>
  <si>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</si>
  <si>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</si>
  <si>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</si>
  <si>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</si>
  <si>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</si>
  <si>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</si>
  <si>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</si>
  <si>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</si>
  <si>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</si>
  <si>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</si>
  <si>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</si>
  <si>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</si>
  <si>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</si>
  <si>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</si>
  <si>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</si>
  <si>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</si>
  <si>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</si>
  <si>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</si>
  <si>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</si>
  <si>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</si>
  <si>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</si>
  <si>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</si>
  <si>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</si>
  <si>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</si>
  <si>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</si>
  <si>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</si>
  <si>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</si>
  <si>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</si>
  <si>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</si>
  <si>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</si>
  <si>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</si>
  <si>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</si>
  <si>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</si>
  <si>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</si>
  <si>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</si>
  <si>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</si>
  <si>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</si>
  <si>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</si>
  <si>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</si>
  <si>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</si>
  <si>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</si>
  <si>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</si>
  <si>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</si>
  <si>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</si>
  <si>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</si>
  <si>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</si>
  <si>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</si>
  <si>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</si>
  <si>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</si>
  <si>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</si>
  <si>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</si>
  <si>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</si>
  <si>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</si>
  <si>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</si>
  <si>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</si>
  <si>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</si>
  <si>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</si>
  <si>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</si>
  <si>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</si>
  <si>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</si>
  <si>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</si>
  <si>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</si>
  <si>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</si>
  <si>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</si>
  <si>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</si>
  <si>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</si>
  <si>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</si>
  <si>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</si>
  <si>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</si>
  <si>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</si>
  <si>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</si>
  <si>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</si>
  <si>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</si>
  <si>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</si>
  <si>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</si>
  <si>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</si>
  <si>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</si>
  <si>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</si>
  <si>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</si>
  <si>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</si>
  <si>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</si>
  <si>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</si>
  <si>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</si>
  <si>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</si>
  <si>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</si>
  <si>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</si>
  <si>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</si>
  <si>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</si>
  <si>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</si>
  <si>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</si>
  <si>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</si>
  <si>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</si>
  <si>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</si>
  <si>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</si>
  <si>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</si>
  <si>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</si>
  <si>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</si>
  <si>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</si>
  <si>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</si>
  <si>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</si>
  <si>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</si>
  <si>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</si>
  <si>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</si>
  <si>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</si>
  <si>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</si>
  <si>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</si>
  <si>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</si>
  <si>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</si>
  <si>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</si>
  <si>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</si>
  <si>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</si>
  <si>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</si>
  <si>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</si>
  <si>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</si>
  <si>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</si>
  <si>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</si>
  <si>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</si>
  <si>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</si>
  <si>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</si>
  <si>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</si>
  <si>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</si>
  <si>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</si>
  <si>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</si>
  <si>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</si>
  <si>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</si>
  <si>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</si>
  <si>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</si>
  <si>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</si>
  <si>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</si>
  <si>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</si>
  <si>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</si>
  <si>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</si>
  <si>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</si>
  <si>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</si>
  <si>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</si>
  <si>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</si>
  <si>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</si>
  <si>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</si>
  <si>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</si>
  <si>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</si>
  <si>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</si>
  <si>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</si>
  <si>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</si>
  <si>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</si>
  <si>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</si>
  <si>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</si>
  <si>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</si>
  <si>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</si>
  <si>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</si>
  <si>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</si>
  <si>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</si>
  <si>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</si>
  <si>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</si>
  <si>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</si>
  <si>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</si>
  <si>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</si>
  <si>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</si>
  <si>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</si>
  <si>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</si>
  <si>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</si>
  <si>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</si>
  <si>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</si>
  <si>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</si>
  <si>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</si>
  <si>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</si>
  <si>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</si>
  <si>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</si>
  <si>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</si>
  <si>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</si>
  <si>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</si>
  <si>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</si>
  <si>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</si>
  <si>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</si>
  <si>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</si>
  <si>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</si>
  <si>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</si>
  <si>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</si>
  <si>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</si>
  <si>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</si>
  <si>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</si>
  <si>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</si>
  <si>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</si>
  <si>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</si>
  <si>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</si>
  <si>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</si>
  <si>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</si>
  <si>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</si>
  <si>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</si>
  <si>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</si>
  <si>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</si>
  <si>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</si>
  <si>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</si>
  <si>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</si>
  <si>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</si>
  <si>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</si>
  <si>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</si>
  <si>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</si>
  <si>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</si>
  <si>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</si>
  <si>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</si>
  <si>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</si>
  <si>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</si>
  <si>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</si>
  <si>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</si>
  <si>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</si>
  <si>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</si>
  <si>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</si>
  <si>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</si>
  <si>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</si>
  <si>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</si>
  <si>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</si>
  <si>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</si>
  <si>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</si>
  <si>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</si>
  <si>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</si>
  <si>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</si>
  <si>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</si>
  <si>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</si>
  <si>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</si>
  <si>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</si>
  <si>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</si>
  <si>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</si>
  <si>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</si>
  <si>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</si>
  <si>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</si>
  <si>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</si>
  <si>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</si>
  <si>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</si>
  <si>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</si>
  <si>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</si>
  <si>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</si>
  <si>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</si>
  <si>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</si>
  <si>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</si>
  <si>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</si>
  <si>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</si>
  <si>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</si>
  <si>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</si>
  <si>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</si>
  <si>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</si>
  <si>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</si>
  <si>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</si>
  <si>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</si>
  <si>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</si>
  <si>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</si>
  <si>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</si>
  <si>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</si>
  <si>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</si>
  <si>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</si>
  <si>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</si>
  <si>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</si>
  <si>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</si>
  <si>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</si>
  <si>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</si>
  <si>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</si>
  <si>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</si>
  <si>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</si>
  <si>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</si>
  <si>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</si>
  <si>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</si>
  <si>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</si>
  <si>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</si>
  <si>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</si>
  <si>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</si>
  <si>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</si>
  <si>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</si>
  <si>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</si>
  <si>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</si>
  <si>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</si>
  <si>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</si>
  <si>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</si>
  <si>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</si>
  <si>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</si>
  <si>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</si>
  <si>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</si>
  <si>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</si>
  <si>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</si>
  <si>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</si>
  <si>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</si>
  <si>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</si>
  <si>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</si>
  <si>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</si>
  <si>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</si>
  <si>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</si>
  <si>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</si>
  <si>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</si>
  <si>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</si>
  <si>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</si>
  <si>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</si>
  <si>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</si>
  <si>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</si>
  <si>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</si>
  <si>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</si>
  <si>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</si>
  <si>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</si>
  <si>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</si>
  <si>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</si>
  <si>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</si>
  <si>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</si>
  <si>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</si>
  <si>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</si>
  <si>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</si>
  <si>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</si>
  <si>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</si>
  <si>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</si>
  <si>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</si>
  <si>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</si>
  <si>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</si>
  <si>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</si>
  <si>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</si>
  <si>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</si>
  <si>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</si>
  <si>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</si>
  <si>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</si>
  <si>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</si>
  <si>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</si>
  <si>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</si>
  <si>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</si>
  <si>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</si>
  <si>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</si>
  <si>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</si>
  <si>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</si>
  <si>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</si>
  <si>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</si>
  <si>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</si>
  <si>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</si>
  <si>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</si>
  <si>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</si>
  <si>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</si>
  <si>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</si>
  <si>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</si>
  <si>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</si>
  <si>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</si>
  <si>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</si>
  <si>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</si>
  <si>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</si>
  <si>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</si>
  <si>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</si>
  <si>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</si>
  <si>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</si>
  <si>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</si>
  <si>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</si>
  <si>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</si>
  <si>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</si>
  <si>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</si>
  <si>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</si>
  <si>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</si>
  <si>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</si>
  <si>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</si>
  <si>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</si>
  <si>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</si>
  <si>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</si>
  <si>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</si>
  <si>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</si>
  <si>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</si>
  <si>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</si>
  <si>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</si>
  <si>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</si>
  <si>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</si>
  <si>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</si>
  <si>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</si>
  <si>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</si>
  <si>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</si>
  <si>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</si>
  <si>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</si>
  <si>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</si>
  <si>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</si>
  <si>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</si>
  <si>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</si>
  <si>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</si>
  <si>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</si>
  <si>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</si>
  <si>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</si>
  <si>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</si>
  <si>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</si>
  <si>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</si>
  <si>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</si>
  <si>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</si>
  <si>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</si>
  <si>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</si>
  <si>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</si>
  <si>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</si>
  <si>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</si>
  <si>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</si>
  <si>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</si>
  <si>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</si>
  <si>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</si>
  <si>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</si>
  <si>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</si>
  <si>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</si>
  <si>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</si>
  <si>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</si>
  <si>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</si>
  <si>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</si>
  <si>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</si>
  <si>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</si>
  <si>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</si>
  <si>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</si>
  <si>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</si>
  <si>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</si>
  <si>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</si>
  <si>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</si>
  <si>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</si>
  <si>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</si>
  <si>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</si>
  <si>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</si>
  <si>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</si>
  <si>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</si>
  <si>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</si>
  <si>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</si>
  <si>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</si>
  <si>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</si>
  <si>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</si>
  <si>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</si>
  <si>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</si>
  <si>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</si>
  <si>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</si>
  <si>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</si>
  <si>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</si>
  <si>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</si>
  <si>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</si>
  <si>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</si>
  <si>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</si>
  <si>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</si>
  <si>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</si>
  <si>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</si>
  <si>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</si>
  <si>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</si>
  <si>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</si>
  <si>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</si>
  <si>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</si>
  <si>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</si>
  <si>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</si>
  <si>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</si>
  <si>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</si>
  <si>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</si>
  <si>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</si>
  <si>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</si>
  <si>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</si>
  <si>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</si>
  <si>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</si>
  <si>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</si>
  <si>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</si>
  <si>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</si>
  <si>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</si>
  <si>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</si>
  <si>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</si>
  <si>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</si>
  <si>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</si>
  <si>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</si>
  <si>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</si>
  <si>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</si>
  <si>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</si>
  <si>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</si>
  <si>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</si>
  <si>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</si>
  <si>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</si>
  <si>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</si>
  <si>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</si>
  <si>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</si>
  <si>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</si>
  <si>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</si>
  <si>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</si>
  <si>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</si>
  <si>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</si>
  <si>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</si>
  <si>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</si>
  <si>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</si>
  <si>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</si>
  <si>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</si>
  <si>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</si>
  <si>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</si>
  <si>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</si>
  <si>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</si>
  <si>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</si>
  <si>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</si>
  <si>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</si>
  <si>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</si>
  <si>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</si>
  <si>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</si>
  <si>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</si>
  <si>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</si>
  <si>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</si>
  <si>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</si>
  <si>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</si>
  <si>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</si>
  <si>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</si>
  <si>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</si>
  <si>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</si>
  <si>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</si>
  <si>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</si>
  <si>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</si>
  <si>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</si>
  <si>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</si>
  <si>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</si>
  <si>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</si>
  <si>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</si>
  <si>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</si>
  <si>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</si>
  <si>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</si>
  <si>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</si>
  <si>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</si>
  <si>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</si>
  <si>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</si>
  <si>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</si>
  <si>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</si>
  <si>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</si>
  <si>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</si>
  <si>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</si>
  <si>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</si>
  <si>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</si>
  <si>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</si>
  <si>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</si>
  <si>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</si>
  <si>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</si>
  <si>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</si>
  <si>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</si>
  <si>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</si>
  <si>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</si>
  <si>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</si>
  <si>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</si>
  <si>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</si>
  <si>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</si>
  <si>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</si>
  <si>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</si>
  <si>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</si>
  <si>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</si>
  <si>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</si>
  <si>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</si>
  <si>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</si>
  <si>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</si>
  <si>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</si>
  <si>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</si>
  <si>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</si>
  <si>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</si>
  <si>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</si>
  <si>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</si>
  <si>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</si>
  <si>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</si>
  <si>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</si>
  <si>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</si>
  <si>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</si>
  <si>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</si>
  <si>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</si>
  <si>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</si>
  <si>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</si>
  <si>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</si>
  <si>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</si>
  <si>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</si>
  <si>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</si>
  <si>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</si>
  <si>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</si>
  <si>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</si>
  <si>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</si>
  <si>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</si>
  <si>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</si>
  <si>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</si>
  <si>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</si>
  <si>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</si>
  <si>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</si>
  <si>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</si>
  <si>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</si>
  <si>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</si>
  <si>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</si>
  <si>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</si>
  <si>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</si>
  <si>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</si>
  <si>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</si>
  <si>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</si>
  <si>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</si>
  <si>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</si>
  <si>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</si>
  <si>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</si>
  <si>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</si>
  <si>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</si>
  <si>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</si>
  <si>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</si>
  <si>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</si>
  <si>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</si>
  <si>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</si>
  <si>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</si>
  <si>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</si>
  <si>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</si>
  <si>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</si>
  <si>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</si>
  <si>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</si>
  <si>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</si>
  <si>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</si>
  <si>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</si>
  <si>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</si>
  <si>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</si>
  <si>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</si>
  <si>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</si>
  <si>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</si>
  <si>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</si>
  <si>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</si>
  <si>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</si>
  <si>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</si>
  <si>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</si>
  <si>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</si>
  <si>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</si>
  <si>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</si>
  <si>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</si>
  <si>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</si>
  <si>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</si>
  <si>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</si>
  <si>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</si>
  <si>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</si>
  <si>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</si>
  <si>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</si>
  <si>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</si>
  <si>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</si>
  <si>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</si>
  <si>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</si>
  <si>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</si>
  <si>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</si>
  <si>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</si>
  <si>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</si>
  <si>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</si>
  <si>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</si>
  <si>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</si>
  <si>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</si>
  <si>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</si>
  <si>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</si>
  <si>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</si>
  <si>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</si>
  <si>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</si>
  <si>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</si>
  <si>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</si>
  <si>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</si>
  <si>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</si>
  <si>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</si>
  <si>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</si>
  <si>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</si>
  <si>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</si>
  <si>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</si>
  <si>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</si>
  <si>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</si>
  <si>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</si>
  <si>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</si>
  <si>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</si>
  <si>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</si>
  <si>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</si>
  <si>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</si>
  <si>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</si>
  <si>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</si>
  <si>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</si>
  <si>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</si>
  <si>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</si>
  <si>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</si>
  <si>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</si>
  <si>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</si>
  <si>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</si>
  <si>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</si>
  <si>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</si>
  <si>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</si>
  <si>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</si>
  <si>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</si>
  <si>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</si>
  <si>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</si>
  <si>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</si>
  <si>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</si>
  <si>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</si>
  <si>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</si>
  <si>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</si>
  <si>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</si>
  <si>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</si>
  <si>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</si>
  <si>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</si>
  <si>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</si>
  <si>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</si>
  <si>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</si>
  <si>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</si>
  <si>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</si>
  <si>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</si>
  <si>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</si>
  <si>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</si>
  <si>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</si>
  <si>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</si>
  <si>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</si>
  <si>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</si>
  <si>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</si>
  <si>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</si>
  <si>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</si>
  <si>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</si>
  <si>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</si>
  <si>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</si>
  <si>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</si>
  <si>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</si>
  <si>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</si>
  <si>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</si>
  <si>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</si>
  <si>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</si>
  <si>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</si>
  <si>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</si>
  <si>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</si>
  <si>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</si>
  <si>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</si>
  <si>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</si>
  <si>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</si>
  <si>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</si>
  <si>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</si>
  <si>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</si>
  <si>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</si>
  <si>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</si>
  <si>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</si>
  <si>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</si>
  <si>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</si>
  <si>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</si>
  <si>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</si>
  <si>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</si>
  <si>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</si>
  <si>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</si>
  <si>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</si>
  <si>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</si>
  <si>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</si>
  <si>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</si>
  <si>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</si>
  <si>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</si>
  <si>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</si>
  <si>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</si>
  <si>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</si>
  <si>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</si>
  <si>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</si>
  <si>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</si>
  <si>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</si>
  <si>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</si>
  <si>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</si>
  <si>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</si>
  <si>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</si>
  <si>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</si>
  <si>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</si>
  <si>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</si>
  <si>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</si>
  <si>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</si>
  <si>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</si>
  <si>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</si>
  <si>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</si>
  <si>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</si>
  <si>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</si>
  <si>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</si>
  <si>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</si>
  <si>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</si>
  <si>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</si>
  <si>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</si>
  <si>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</si>
  <si>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</si>
  <si>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</si>
  <si>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</si>
  <si>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</si>
  <si>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</si>
  <si>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</si>
  <si>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</si>
  <si>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</si>
  <si>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</si>
  <si>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</si>
  <si>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</si>
  <si>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</si>
  <si>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</si>
  <si>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</si>
  <si>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</si>
  <si>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</si>
  <si>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</si>
  <si>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</si>
  <si>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</si>
  <si>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</si>
  <si>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</si>
  <si>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</si>
  <si>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</si>
  <si>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</si>
  <si>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</si>
  <si>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</si>
  <si>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</si>
  <si>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</si>
  <si>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</si>
  <si>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</si>
  <si>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</si>
  <si>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</si>
  <si>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</si>
  <si>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</si>
  <si>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</si>
  <si>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</si>
  <si>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</si>
  <si>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</si>
  <si>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</si>
  <si>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</si>
  <si>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</si>
  <si>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</si>
  <si>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</si>
  <si>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</si>
  <si>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</si>
  <si>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</si>
  <si>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</si>
  <si>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</si>
  <si>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</si>
  <si>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</si>
  <si>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</si>
  <si>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</si>
  <si>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</si>
  <si>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</si>
  <si>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</si>
  <si>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</si>
  <si>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</si>
  <si>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</si>
  <si>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</si>
  <si>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</si>
  <si>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</si>
  <si>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</si>
  <si>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</si>
  <si>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</si>
  <si>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</si>
  <si>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</si>
  <si>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</si>
  <si>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</si>
  <si>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</si>
  <si>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</si>
  <si>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</si>
  <si>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</si>
  <si>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</si>
  <si>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</si>
  <si>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</si>
  <si>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</si>
  <si>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</si>
  <si>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</si>
  <si>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</si>
  <si>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</si>
  <si>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</si>
  <si>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</si>
  <si>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</si>
  <si>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</si>
  <si>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</si>
  <si>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</si>
  <si>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</si>
  <si>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</si>
  <si>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</si>
  <si>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</si>
  <si>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</si>
  <si>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</si>
  <si>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</si>
  <si>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</si>
  <si>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</si>
  <si>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</si>
  <si>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</si>
  <si>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</si>
  <si>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</si>
  <si>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</si>
  <si>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</si>
  <si>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</si>
  <si>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</si>
  <si>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</si>
  <si>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</si>
  <si>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</si>
  <si>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</si>
  <si>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</si>
  <si>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</si>
  <si>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</si>
  <si>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</si>
  <si>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</si>
  <si>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</si>
  <si>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</si>
  <si>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</si>
  <si>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</si>
  <si>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</si>
  <si>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</si>
  <si>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</si>
  <si>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</si>
  <si>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</si>
  <si>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</si>
  <si>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</si>
  <si>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</si>
  <si>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</si>
  <si>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</si>
  <si>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</si>
  <si>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</si>
  <si>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</si>
  <si>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</si>
  <si>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</si>
  <si>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</si>
  <si>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</si>
  <si>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</si>
  <si>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</si>
  <si>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</si>
  <si>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</si>
  <si>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</si>
  <si>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</si>
  <si>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</si>
  <si>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</si>
  <si>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</si>
  <si>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</si>
  <si>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</si>
  <si>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</si>
  <si>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</si>
  <si>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</si>
  <si>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</si>
  <si>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</si>
  <si>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</si>
  <si>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</si>
  <si>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</si>
  <si>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</si>
  <si>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</si>
  <si>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</si>
  <si>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</si>
  <si>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</si>
  <si>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</si>
  <si>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</si>
  <si>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</si>
  <si>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</si>
  <si>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</si>
  <si>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</si>
  <si>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</si>
  <si>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</si>
  <si>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</si>
  <si>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</si>
  <si>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</si>
  <si>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</si>
  <si>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</si>
  <si>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</si>
  <si>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</si>
  <si>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</si>
  <si>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</si>
  <si>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</si>
  <si>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</si>
  <si>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</si>
  <si>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</si>
  <si>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</si>
  <si>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</si>
  <si>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</si>
  <si>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</si>
  <si>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</si>
  <si>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</si>
  <si>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</si>
  <si>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</si>
  <si>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</si>
  <si>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</si>
  <si>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</si>
  <si>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</si>
  <si>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</si>
  <si>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</si>
  <si>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</si>
  <si>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</si>
  <si>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</si>
  <si>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</si>
  <si>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</si>
  <si>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</si>
  <si>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</si>
  <si>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</si>
  <si>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</si>
  <si>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</si>
  <si>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</si>
  <si>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</si>
  <si>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</si>
  <si>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</si>
  <si>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</si>
  <si>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</si>
  <si>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</si>
  <si>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</si>
  <si>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</si>
  <si>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</si>
  <si>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</si>
  <si>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</si>
  <si>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</si>
  <si>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</si>
  <si>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</si>
  <si>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</si>
  <si>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</si>
  <si>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</si>
  <si>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</si>
  <si>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</si>
  <si>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</si>
  <si>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</si>
  <si>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</si>
  <si>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</si>
  <si>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</si>
  <si>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</si>
  <si>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</si>
  <si>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</si>
  <si>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</si>
  <si>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</si>
  <si>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</si>
  <si>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</si>
  <si>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</si>
  <si>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</si>
  <si>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</si>
  <si>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</si>
  <si>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</si>
  <si>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</si>
  <si>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</si>
  <si>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</si>
  <si>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</si>
  <si>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</si>
  <si>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</si>
  <si>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</si>
  <si>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</si>
  <si>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</si>
  <si>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</si>
  <si>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</si>
  <si>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</si>
  <si>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</si>
  <si>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</si>
  <si>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</si>
  <si>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</si>
  <si>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</si>
  <si>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</si>
  <si>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</si>
  <si>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</si>
  <si>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</si>
  <si>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</si>
  <si>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</si>
  <si>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</si>
  <si>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</si>
  <si>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</si>
  <si>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</si>
  <si>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</si>
  <si>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</si>
  <si>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</si>
  <si>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</si>
  <si>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</si>
  <si>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</si>
  <si>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</si>
  <si>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</si>
  <si>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</si>
  <si>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</si>
  <si>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</si>
  <si>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</si>
  <si>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</si>
  <si>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</si>
  <si>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</si>
  <si>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</si>
  <si>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</si>
  <si>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</si>
  <si>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</si>
  <si>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</si>
  <si>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</si>
  <si>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</si>
  <si>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</si>
  <si>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</si>
  <si>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</si>
  <si>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</si>
  <si>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</si>
  <si>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</si>
  <si>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</si>
  <si>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</si>
  <si>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</si>
  <si>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</si>
  <si>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</si>
  <si>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</si>
  <si>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</si>
  <si>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</si>
  <si>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</si>
  <si>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</si>
  <si>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</si>
  <si>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</si>
  <si>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</si>
  <si>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</si>
  <si>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</si>
  <si>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</si>
  <si>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</si>
  <si>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</si>
  <si>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</si>
  <si>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</si>
  <si>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</si>
  <si>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</si>
  <si>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</si>
  <si>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</si>
  <si>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</si>
  <si>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</si>
  <si>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</si>
  <si>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</si>
  <si>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</si>
  <si>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</si>
  <si>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</si>
  <si>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</si>
  <si>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</si>
  <si>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</si>
  <si>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</si>
  <si>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</si>
  <si>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</si>
  <si>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</si>
  <si>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</si>
  <si>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</si>
  <si>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</si>
  <si>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</si>
  <si>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</si>
  <si>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</si>
  <si>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</si>
  <si>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</si>
  <si>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</si>
  <si>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</si>
  <si>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</si>
  <si>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</si>
  <si>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</si>
  <si>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</si>
  <si>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</si>
  <si>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</si>
  <si>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</si>
  <si>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</si>
  <si>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</si>
  <si>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</si>
  <si>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</si>
  <si>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</si>
  <si>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</si>
  <si>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</si>
  <si>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</si>
  <si>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</si>
  <si>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</si>
  <si>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</si>
  <si>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</si>
  <si>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</si>
  <si>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</si>
  <si>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</si>
  <si>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</si>
  <si>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</si>
  <si>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</si>
  <si>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</si>
  <si>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</si>
  <si>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</si>
  <si>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</si>
  <si>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</si>
  <si>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</si>
  <si>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</si>
  <si>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</si>
  <si>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</si>
  <si>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</si>
  <si>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</si>
  <si>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</si>
  <si>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</si>
  <si>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</si>
  <si>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</si>
  <si>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</si>
  <si>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</si>
  <si>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</si>
  <si>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</si>
  <si>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</si>
  <si>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</si>
  <si>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</si>
  <si>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</si>
  <si>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</si>
  <si>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</si>
  <si>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</si>
  <si>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</si>
  <si>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</si>
  <si>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</si>
  <si>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</si>
  <si>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</si>
  <si>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</si>
  <si>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</si>
  <si>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</si>
  <si>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</si>
  <si>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</si>
  <si>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</si>
  <si>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</si>
  <si>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</si>
  <si>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</si>
  <si>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</si>
  <si>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</si>
  <si>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</si>
  <si>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</si>
  <si>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</si>
  <si>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</si>
  <si>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</si>
  <si>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</si>
  <si>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</si>
  <si>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</si>
  <si>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</si>
  <si>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</si>
  <si>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</si>
  <si>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</si>
  <si>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</si>
  <si>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</si>
  <si>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</si>
  <si>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</si>
  <si>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</si>
  <si>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</si>
  <si>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</si>
  <si>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</si>
  <si>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</si>
  <si>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</si>
  <si>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</si>
  <si>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</si>
  <si>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</si>
  <si>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</si>
  <si>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</si>
  <si>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</si>
  <si>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</si>
  <si>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</si>
  <si>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</si>
  <si>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</si>
  <si>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</si>
  <si>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</si>
  <si>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</si>
  <si>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</si>
  <si>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</si>
  <si>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</si>
  <si>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</si>
  <si>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</si>
  <si>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</si>
  <si>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</si>
  <si>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</si>
  <si>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</si>
  <si>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</si>
  <si>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</si>
  <si>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</si>
  <si>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</si>
  <si>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</si>
  <si>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</si>
  <si>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</si>
  <si>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</si>
  <si>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</si>
  <si>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</si>
  <si>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</si>
  <si>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</si>
  <si>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</si>
  <si>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</si>
  <si>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</si>
  <si>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</si>
  <si>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</si>
  <si>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</si>
  <si>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</si>
  <si>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</si>
  <si>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</si>
  <si>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</si>
  <si>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</si>
  <si>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</si>
  <si>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</si>
  <si>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</si>
  <si>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</si>
  <si>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</si>
  <si>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</si>
  <si>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</si>
  <si>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</si>
  <si>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</si>
  <si>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</si>
  <si>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</si>
  <si>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</si>
  <si>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</si>
  <si>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</si>
  <si>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</si>
  <si>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</si>
  <si>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</si>
  <si>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</si>
  <si>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</si>
  <si>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</si>
  <si>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</si>
  <si>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</si>
  <si>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</si>
  <si>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</si>
  <si>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</si>
  <si>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</si>
  <si>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</si>
  <si>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</si>
  <si>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</si>
  <si>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</si>
  <si>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</si>
  <si>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</si>
  <si>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</si>
  <si>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</si>
  <si>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</si>
  <si>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</si>
  <si>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</si>
  <si>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</si>
  <si>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</si>
  <si>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</si>
  <si>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</si>
  <si>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</si>
  <si>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</si>
  <si>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</si>
  <si>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</si>
  <si>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</si>
  <si>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</si>
  <si>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</si>
  <si>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</si>
  <si>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</si>
  <si>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</si>
  <si>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</si>
  <si>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</si>
  <si>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</si>
  <si>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</si>
  <si>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</si>
  <si>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</si>
  <si>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</si>
  <si>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</si>
  <si>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</si>
  <si>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</si>
  <si>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</si>
  <si>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</si>
  <si>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</si>
  <si>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</si>
  <si>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</si>
  <si>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</si>
  <si>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</si>
  <si>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</si>
  <si>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</si>
  <si>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</si>
  <si>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</si>
  <si>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</si>
  <si>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</si>
  <si>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</si>
  <si>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</si>
  <si>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</si>
  <si>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</si>
  <si>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</si>
  <si>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</si>
  <si>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</si>
  <si>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</si>
  <si>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</si>
  <si>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</si>
  <si>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</si>
  <si>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</si>
  <si>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</si>
  <si>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</si>
  <si>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</si>
  <si>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</si>
  <si>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</si>
  <si>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</si>
  <si>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</si>
  <si>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</si>
  <si>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</si>
  <si>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</si>
  <si>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</si>
  <si>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</si>
  <si>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</si>
  <si>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</si>
  <si>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</si>
  <si>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</si>
  <si>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</si>
  <si>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</si>
  <si>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</si>
  <si>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</si>
  <si>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</si>
  <si>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</si>
  <si>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</si>
  <si>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</si>
  <si>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</si>
  <si>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</si>
  <si>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</si>
  <si>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</si>
  <si>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</si>
  <si>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</si>
  <si>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</si>
  <si>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</si>
  <si>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</si>
  <si>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</si>
  <si>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</si>
  <si>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</si>
  <si>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</si>
  <si>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</si>
  <si>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</si>
  <si>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</si>
  <si>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</si>
  <si>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</si>
  <si>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</si>
  <si>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</si>
  <si>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</si>
  <si>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</si>
  <si>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</si>
  <si>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</si>
  <si>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</si>
  <si>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</si>
  <si>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</si>
  <si>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</si>
  <si>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</si>
  <si>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</si>
  <si>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</si>
  <si>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</si>
  <si>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</si>
  <si>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</si>
  <si>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</si>
  <si>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</si>
  <si>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</si>
  <si>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</si>
  <si>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</si>
  <si>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</si>
  <si>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</si>
  <si>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</si>
  <si>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</si>
  <si>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</si>
  <si>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</si>
  <si>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</si>
  <si>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</si>
  <si>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</si>
  <si>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</si>
  <si>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</si>
  <si>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</si>
  <si>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</si>
  <si>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</si>
  <si>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</si>
  <si>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</si>
  <si>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</si>
  <si>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</si>
  <si>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</si>
  <si>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</si>
  <si>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</si>
  <si>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</si>
  <si>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</si>
  <si>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</si>
  <si>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</si>
  <si>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</si>
  <si>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</si>
  <si>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</si>
  <si>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</si>
  <si>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</si>
  <si>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</si>
  <si>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</si>
  <si>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</si>
  <si>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</si>
  <si>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</si>
  <si>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</si>
  <si>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</si>
  <si>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</si>
  <si>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</si>
  <si>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</si>
  <si>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</si>
  <si>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</si>
  <si>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</si>
  <si>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</si>
  <si>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</si>
  <si>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</si>
  <si>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</si>
  <si>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</si>
  <si>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</si>
  <si>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</si>
  <si>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</si>
  <si>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</si>
  <si>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</si>
  <si>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</si>
  <si>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</si>
  <si>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</si>
  <si>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</si>
  <si>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</si>
  <si>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</si>
  <si>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</si>
  <si>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</si>
  <si>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</si>
  <si>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</si>
  <si>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</si>
  <si>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</si>
  <si>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</si>
  <si>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</si>
  <si>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</si>
  <si>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</si>
  <si>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</si>
  <si>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</si>
  <si>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</si>
  <si>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</si>
  <si>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</si>
  <si>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</si>
  <si>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</si>
  <si>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</si>
  <si>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</si>
  <si>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</si>
  <si>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</si>
  <si>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</si>
  <si>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</si>
  <si>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</si>
  <si>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</si>
  <si>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</si>
  <si>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</si>
  <si>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</si>
  <si>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</si>
  <si>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</si>
  <si>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</si>
  <si>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</si>
  <si>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</si>
  <si>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</si>
  <si>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</si>
  <si>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</si>
  <si>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</si>
  <si>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</si>
  <si>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</si>
  <si>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</si>
  <si>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</si>
  <si>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</si>
  <si>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</si>
  <si>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</si>
  <si>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</si>
  <si>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</si>
  <si>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</si>
  <si>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</si>
  <si>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</si>
  <si>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</si>
  <si>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</si>
  <si>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</si>
  <si>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</si>
  <si>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</si>
  <si>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</si>
  <si>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</si>
  <si>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</si>
  <si>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</si>
  <si>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</si>
  <si>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</si>
  <si>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</si>
  <si>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</si>
  <si>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</si>
  <si>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</si>
  <si>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</si>
  <si>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</si>
  <si>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</si>
  <si>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</si>
  <si>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</si>
  <si>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</si>
  <si>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</si>
  <si>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</si>
  <si>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</si>
  <si>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</si>
  <si>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</si>
  <si>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</si>
  <si>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</si>
  <si>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</si>
  <si>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</si>
  <si>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</si>
  <si>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</si>
  <si>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</si>
  <si>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</si>
  <si>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</si>
  <si>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</si>
  <si>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</si>
  <si>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</si>
  <si>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</si>
  <si>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</si>
  <si>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</si>
  <si>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</si>
  <si>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</si>
  <si>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</si>
  <si>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</si>
  <si>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</si>
  <si>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</si>
  <si>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</si>
  <si>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</si>
  <si>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</si>
  <si>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</si>
  <si>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</si>
  <si>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</si>
  <si>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</si>
  <si>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</si>
  <si>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</si>
  <si>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</si>
  <si>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</si>
  <si>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</si>
  <si>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</si>
  <si>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</si>
  <si>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</si>
  <si>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</si>
  <si>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</si>
  <si>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</si>
  <si>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</si>
  <si>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</si>
  <si>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</si>
  <si>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</si>
  <si>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</si>
  <si>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</si>
  <si>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</si>
  <si>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</si>
  <si>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</si>
  <si>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</si>
  <si>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</si>
  <si>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</si>
  <si>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</si>
  <si>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</si>
  <si>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</si>
  <si>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</si>
  <si>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</si>
  <si>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</si>
  <si>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</si>
  <si>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</si>
  <si>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</si>
  <si>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</si>
  <si>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</si>
  <si>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</si>
  <si>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</si>
  <si>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</si>
  <si>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</si>
  <si>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</si>
  <si>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</si>
  <si>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</si>
  <si>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</si>
  <si>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</si>
  <si>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</si>
  <si>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</si>
  <si>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</si>
  <si>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</si>
  <si>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</si>
  <si>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</si>
  <si>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</si>
  <si>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</si>
  <si>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</si>
  <si>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</si>
  <si>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</si>
  <si>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</si>
  <si>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</si>
  <si>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</si>
  <si>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</si>
  <si>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</si>
  <si>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</si>
  <si>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</si>
  <si>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</si>
  <si>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</si>
  <si>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</si>
  <si>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</si>
  <si>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</si>
  <si>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</si>
  <si>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</si>
  <si>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</si>
  <si>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</si>
  <si>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</si>
  <si>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</si>
  <si>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</si>
  <si>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</si>
  <si>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</si>
  <si>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</si>
  <si>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</si>
  <si>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</si>
  <si>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</si>
  <si>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</si>
  <si>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</si>
  <si>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</si>
  <si>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</si>
  <si>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</si>
  <si>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</si>
  <si>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</si>
  <si>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</si>
  <si>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</si>
  <si>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</si>
  <si>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</si>
  <si>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</si>
  <si>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</si>
  <si>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</si>
  <si>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</si>
  <si>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</si>
  <si>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</si>
  <si>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</si>
  <si>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</si>
  <si>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</si>
  <si>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</si>
  <si>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</si>
  <si>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</si>
  <si>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</si>
  <si>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</si>
  <si>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</si>
  <si>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</si>
  <si>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</si>
  <si>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</si>
  <si>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</si>
  <si>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</si>
  <si>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</si>
  <si>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</si>
  <si>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</si>
  <si>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</si>
  <si>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</si>
  <si>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</si>
  <si>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</si>
  <si>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</si>
  <si>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</si>
  <si>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</si>
  <si>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</si>
  <si>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</si>
  <si>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</si>
  <si>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</si>
  <si>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</si>
  <si>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</si>
  <si>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</si>
  <si>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</si>
  <si>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</si>
  <si>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</si>
  <si>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</si>
  <si>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</si>
  <si>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</si>
  <si>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</si>
  <si>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</si>
  <si>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</si>
  <si>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</si>
  <si>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</si>
  <si>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</si>
  <si>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</si>
  <si>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</si>
  <si>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</si>
  <si>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</si>
  <si>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</si>
  <si>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</si>
  <si>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</si>
  <si>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</si>
  <si>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</si>
  <si>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</si>
  <si>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</si>
  <si>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</si>
  <si>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</si>
  <si>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</si>
  <si>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</si>
  <si>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</si>
  <si>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</si>
  <si>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</si>
  <si>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</si>
  <si>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</si>
  <si>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</si>
  <si>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</si>
  <si>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</si>
  <si>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</si>
  <si>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</si>
  <si>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</si>
  <si>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</si>
  <si>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</si>
  <si>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</si>
  <si>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</si>
  <si>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</si>
  <si>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</si>
  <si>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</si>
  <si>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</si>
  <si>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</si>
  <si>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</si>
  <si>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</si>
  <si>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</si>
  <si>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</si>
  <si>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</si>
  <si>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</si>
  <si>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</si>
  <si>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</si>
  <si>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</si>
  <si>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</si>
  <si>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</si>
  <si>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</si>
  <si>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</si>
  <si>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</si>
  <si>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</si>
  <si>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</si>
  <si>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</si>
  <si>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</si>
  <si>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</si>
  <si>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</si>
  <si>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</si>
  <si>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</si>
  <si>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</si>
  <si>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</si>
  <si>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</si>
  <si>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</si>
  <si>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</si>
  <si>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</si>
  <si>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</si>
  <si>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</si>
  <si>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</si>
  <si>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</si>
  <si>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</si>
  <si>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</si>
  <si>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</si>
  <si>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</si>
  <si>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</si>
  <si>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</si>
  <si>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</si>
  <si>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</si>
  <si>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</si>
  <si>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</si>
  <si>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</si>
  <si>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</si>
  <si>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</si>
  <si>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</si>
  <si>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</si>
  <si>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</si>
  <si>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</si>
  <si>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</si>
  <si>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</si>
  <si>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</si>
  <si>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</si>
  <si>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</si>
  <si>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</si>
  <si>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</si>
  <si>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</si>
  <si>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</si>
  <si>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</si>
  <si>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</si>
  <si>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</si>
  <si>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</si>
  <si>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</si>
  <si>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</si>
  <si>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</si>
  <si>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</si>
  <si>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</si>
  <si>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</si>
  <si>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</si>
  <si>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</si>
  <si>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</si>
  <si>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</si>
  <si>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</si>
  <si>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</si>
  <si>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</si>
  <si>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</si>
  <si>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</si>
  <si>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</si>
  <si>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</si>
  <si>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</si>
  <si>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</si>
  <si>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</si>
  <si>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</si>
  <si>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</si>
  <si>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</si>
  <si>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</si>
  <si>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</si>
  <si>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</si>
  <si>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</si>
  <si>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</si>
  <si>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</si>
  <si>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</si>
  <si>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</si>
  <si>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</si>
  <si>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</si>
  <si>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</si>
  <si>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</si>
  <si>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</si>
  <si>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</si>
  <si>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</si>
  <si>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</si>
  <si>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</si>
  <si>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</si>
  <si>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</si>
  <si>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</si>
  <si>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</si>
  <si>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</si>
  <si>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</si>
  <si>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</si>
  <si>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</si>
  <si>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</si>
  <si>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</si>
  <si>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</si>
  <si>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</si>
  <si>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</si>
  <si>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</si>
  <si>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</si>
  <si>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</si>
  <si>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</si>
  <si>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</si>
  <si>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</si>
  <si>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</si>
  <si>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</si>
  <si>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</si>
  <si>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</si>
  <si>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</si>
  <si>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</si>
  <si>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</si>
  <si>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</si>
  <si>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</si>
  <si>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</si>
  <si>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</si>
  <si>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</si>
  <si>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</si>
  <si>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</si>
  <si>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</si>
  <si>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</si>
  <si>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</si>
  <si>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</si>
  <si>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</si>
  <si>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</si>
  <si>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</si>
  <si>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</si>
  <si>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</si>
  <si>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</si>
  <si>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</si>
  <si>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</si>
  <si>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</si>
  <si>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</si>
  <si>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</si>
  <si>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</si>
  <si>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</si>
  <si>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</si>
  <si>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</si>
  <si>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</si>
  <si>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</si>
  <si>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</si>
  <si>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</si>
  <si>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</si>
  <si>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</si>
  <si>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</si>
  <si>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</si>
  <si>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</si>
  <si>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</si>
  <si>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</si>
  <si>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</si>
  <si>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</si>
  <si>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</si>
  <si>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</si>
  <si>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</si>
  <si>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</si>
  <si>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</si>
  <si>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</si>
  <si>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</si>
  <si>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</si>
  <si>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</si>
  <si>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</si>
  <si>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</si>
  <si>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</si>
  <si>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</si>
  <si>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</si>
  <si>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</si>
  <si>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</si>
  <si>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</si>
  <si>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</si>
  <si>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</si>
  <si>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</si>
  <si>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</si>
  <si>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</si>
  <si>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</si>
  <si>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</si>
  <si>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</si>
  <si>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</si>
  <si>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</si>
  <si>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</si>
  <si>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</si>
  <si>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</si>
  <si>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</si>
  <si>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</si>
  <si>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</si>
  <si>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</si>
  <si>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</si>
  <si>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</si>
  <si>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</si>
  <si>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</si>
  <si>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</si>
  <si>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</si>
  <si>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</si>
  <si>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</si>
  <si>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</si>
  <si>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</si>
  <si>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</si>
  <si>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</si>
  <si>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</si>
  <si>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</si>
  <si>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</si>
  <si>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</si>
  <si>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</si>
  <si>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</si>
  <si>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</si>
  <si>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</si>
  <si>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</si>
  <si>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</si>
  <si>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</si>
  <si>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</si>
  <si>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</si>
  <si>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</si>
  <si>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</si>
  <si>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</si>
  <si>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</si>
  <si>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</si>
  <si>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</si>
  <si>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</si>
  <si>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</si>
  <si>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</si>
  <si>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</si>
  <si>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</si>
  <si>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</si>
  <si>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</si>
  <si>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</si>
  <si>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</si>
  <si>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</si>
  <si>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</si>
  <si>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</si>
  <si>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</si>
  <si>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</si>
  <si>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</si>
  <si>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</si>
  <si>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</si>
  <si>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</si>
  <si>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</si>
  <si>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</si>
  <si>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</si>
  <si>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</si>
  <si>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</si>
  <si>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</si>
  <si>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</si>
  <si>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</si>
  <si>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</si>
  <si>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</si>
  <si>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</si>
  <si>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</si>
  <si>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</si>
  <si>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</si>
  <si>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</si>
  <si>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</si>
  <si>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</si>
  <si>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</si>
  <si>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</si>
  <si>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</si>
  <si>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</si>
  <si>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</si>
  <si>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</si>
  <si>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</si>
  <si>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</si>
  <si>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</si>
  <si>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</si>
  <si>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</si>
  <si>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</si>
  <si>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</si>
  <si>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</si>
  <si>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</si>
  <si>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</si>
  <si>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</si>
  <si>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</si>
  <si>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</si>
  <si>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</si>
  <si>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</si>
  <si>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</si>
  <si>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</si>
  <si>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</si>
  <si>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</si>
  <si>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</si>
  <si>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</si>
  <si>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</si>
  <si>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</si>
  <si>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</si>
  <si>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</si>
  <si>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</si>
  <si>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</si>
  <si>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</si>
  <si>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</si>
  <si>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</si>
  <si>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</si>
  <si>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</si>
  <si>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</si>
  <si>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</si>
  <si>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</si>
  <si>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</si>
  <si>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</si>
  <si>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</si>
  <si>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</si>
  <si>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</si>
  <si>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</si>
  <si>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</si>
  <si>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</si>
  <si>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</si>
  <si>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</si>
  <si>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</si>
  <si>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</si>
  <si>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</si>
  <si>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</si>
  <si>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</si>
  <si>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</si>
  <si>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</si>
  <si>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</si>
  <si>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</si>
  <si>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</si>
  <si>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</si>
  <si>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</si>
  <si>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</si>
  <si>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</si>
  <si>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</si>
  <si>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</si>
  <si>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</si>
  <si>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</si>
  <si>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</si>
  <si>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</si>
  <si>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</si>
  <si>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</si>
  <si>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</si>
  <si>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</si>
  <si>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</si>
  <si>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</si>
  <si>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</si>
  <si>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</si>
  <si>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</si>
  <si>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</si>
  <si>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</si>
  <si>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</si>
  <si>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</si>
  <si>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</si>
  <si>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</si>
  <si>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</si>
  <si>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</si>
  <si>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</si>
  <si>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</si>
  <si>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</si>
  <si>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</si>
  <si>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</si>
  <si>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</si>
  <si>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</si>
  <si>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</si>
  <si>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</si>
  <si>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</si>
  <si>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</si>
  <si>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</si>
  <si>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</si>
  <si>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</si>
  <si>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</si>
  <si>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</si>
  <si>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</si>
  <si>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</si>
  <si>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</si>
  <si>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</si>
  <si>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</si>
  <si>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</si>
  <si>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</si>
  <si>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</si>
  <si>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</si>
  <si>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</si>
  <si>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</si>
  <si>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</si>
  <si>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</si>
  <si>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</si>
  <si>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</si>
  <si>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</si>
  <si>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</si>
  <si>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</si>
  <si>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</si>
  <si>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</si>
  <si>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</si>
  <si>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</si>
  <si>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</si>
  <si>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</si>
  <si>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</si>
  <si>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</si>
  <si>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</si>
  <si>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</si>
  <si>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</si>
  <si>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</si>
  <si>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</si>
  <si>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</si>
  <si>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</si>
  <si>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</si>
  <si>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</si>
  <si>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</si>
  <si>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</si>
  <si>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</si>
  <si>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</si>
  <si>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</si>
  <si>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</si>
  <si>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</si>
  <si>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</si>
  <si>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</si>
  <si>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</si>
  <si>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</si>
  <si>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</si>
  <si>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</si>
  <si>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</si>
  <si>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</si>
  <si>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</si>
  <si>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</si>
  <si>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</si>
  <si>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</si>
  <si>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</si>
  <si>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</si>
  <si>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</si>
  <si>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</si>
  <si>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</si>
  <si>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</si>
  <si>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</si>
  <si>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</si>
  <si>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</si>
  <si>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</si>
  <si>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</si>
  <si>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</si>
  <si>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</si>
  <si>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</si>
  <si>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</si>
  <si>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</si>
  <si>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</si>
  <si>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</si>
  <si>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</si>
  <si>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</si>
  <si>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</si>
  <si>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</si>
  <si>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</si>
  <si>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</si>
  <si>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</si>
  <si>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</si>
  <si>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</si>
  <si>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</si>
  <si>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</si>
  <si>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</si>
  <si>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</si>
  <si>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</si>
  <si>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</si>
  <si>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</si>
  <si>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</si>
  <si>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</si>
  <si>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</si>
  <si>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</si>
  <si>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</si>
  <si>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</si>
  <si>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</si>
  <si>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</si>
  <si>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</si>
  <si>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</si>
  <si>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</si>
  <si>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</si>
  <si>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</si>
  <si>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</si>
  <si>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</si>
  <si>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</si>
  <si>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</si>
  <si>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</si>
  <si>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</si>
  <si>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</si>
  <si>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</si>
  <si>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</si>
  <si>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</si>
  <si>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</si>
  <si>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</si>
  <si>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</si>
  <si>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</si>
  <si>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</si>
  <si>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</si>
  <si>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</si>
  <si>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</si>
  <si>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</si>
  <si>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</si>
  <si>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</si>
  <si>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</si>
  <si>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</si>
  <si>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</si>
  <si>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</si>
  <si>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</si>
  <si>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</si>
  <si>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</si>
  <si>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</si>
  <si>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</si>
  <si>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</si>
  <si>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</si>
  <si>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</si>
  <si>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</si>
  <si>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</si>
  <si>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</si>
  <si>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</si>
  <si>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</si>
  <si>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</si>
  <si>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</si>
  <si>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</si>
  <si>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</si>
  <si>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</si>
  <si>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</si>
  <si>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</si>
  <si>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</si>
  <si>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</si>
  <si>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</si>
  <si>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</si>
  <si>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</si>
  <si>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</si>
  <si>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</si>
  <si>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</si>
  <si>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</si>
  <si>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</si>
  <si>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</si>
  <si>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</si>
  <si>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</si>
  <si>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</si>
  <si>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</si>
  <si>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</si>
  <si>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</si>
  <si>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</si>
  <si>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</si>
  <si>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</si>
  <si>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</si>
  <si>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</si>
  <si>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</si>
  <si>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</si>
  <si>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</si>
  <si>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</si>
  <si>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</si>
  <si>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</si>
  <si>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</si>
  <si>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</si>
  <si>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</si>
  <si>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</si>
  <si>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</si>
  <si>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</si>
  <si>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</si>
  <si>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</si>
  <si>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</si>
  <si>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</si>
  <si>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</si>
  <si>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</si>
  <si>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</si>
  <si>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</si>
  <si>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</si>
  <si>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</si>
  <si>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</si>
  <si>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</si>
  <si>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</si>
  <si>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</si>
  <si>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</si>
  <si>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</si>
  <si>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</si>
  <si>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</si>
  <si>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</si>
  <si>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</si>
  <si>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</si>
  <si>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</si>
  <si>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</si>
  <si>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</si>
  <si>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</si>
  <si>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</si>
  <si>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</si>
  <si>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</si>
  <si>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</si>
  <si>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</si>
  <si>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</si>
  <si>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</si>
  <si>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</si>
  <si>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</si>
  <si>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</si>
  <si>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</si>
  <si>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</si>
  <si>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</si>
  <si>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</si>
  <si>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</si>
  <si>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</si>
  <si>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</si>
  <si>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</si>
  <si>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</si>
  <si>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</si>
  <si>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</si>
  <si>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</si>
  <si>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</si>
  <si>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</si>
  <si>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</si>
  <si>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</si>
  <si>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</si>
  <si>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</si>
  <si>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</si>
  <si>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</si>
  <si>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</si>
  <si>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</si>
  <si>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</si>
  <si>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</si>
  <si>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</si>
  <si>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</si>
  <si>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</si>
  <si>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</si>
  <si>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</si>
  <si>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</si>
  <si>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</si>
  <si>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</si>
  <si>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</si>
  <si>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</si>
  <si>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</si>
  <si>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</si>
  <si>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</si>
  <si>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</si>
  <si>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</si>
  <si>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</si>
  <si>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</si>
  <si>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</si>
  <si>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</si>
  <si>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</si>
  <si>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</si>
  <si>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</si>
  <si>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</si>
  <si>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</si>
  <si>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</si>
  <si>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</si>
  <si>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</si>
  <si>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</si>
  <si>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</si>
  <si>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</si>
  <si>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</si>
  <si>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</si>
  <si>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</si>
  <si>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</si>
  <si>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</si>
  <si>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</si>
  <si>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</si>
  <si>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</si>
  <si>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</si>
  <si>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</si>
  <si>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</si>
  <si>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</si>
  <si>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</si>
  <si>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</si>
  <si>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</si>
  <si>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</si>
  <si>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</si>
  <si>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</si>
  <si>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</si>
  <si>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</si>
  <si>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</si>
  <si>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</si>
  <si>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</si>
  <si>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</si>
  <si>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</si>
  <si>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</si>
  <si>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</si>
  <si>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</si>
  <si>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</si>
  <si>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</si>
  <si>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</si>
  <si>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</si>
  <si>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</si>
  <si>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</si>
  <si>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</si>
  <si>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</si>
  <si>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</si>
  <si>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</si>
  <si>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</si>
  <si>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</si>
  <si>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</si>
  <si>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</si>
  <si>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</si>
  <si>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</si>
  <si>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</si>
  <si>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</si>
  <si>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</si>
  <si>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</si>
  <si>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</si>
  <si>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</si>
  <si>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</si>
  <si>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</si>
  <si>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</si>
  <si>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</si>
  <si>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</si>
  <si>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</si>
  <si>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</si>
  <si>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</si>
  <si>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</si>
  <si>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</si>
  <si>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</si>
  <si>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</si>
  <si>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</si>
  <si>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</si>
  <si>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</si>
  <si>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</si>
  <si>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</si>
  <si>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</si>
  <si>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</si>
  <si>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</si>
  <si>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</si>
  <si>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</si>
  <si>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</si>
  <si>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</si>
  <si>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</si>
  <si>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</si>
  <si>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</si>
  <si>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</si>
  <si>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</si>
  <si>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</si>
  <si>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</si>
  <si>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</si>
  <si>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</si>
  <si>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</si>
  <si>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</si>
  <si>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</si>
  <si>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</si>
  <si>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</si>
  <si>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</si>
  <si>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</si>
  <si>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</si>
  <si>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</si>
  <si>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</si>
  <si>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</si>
  <si>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</si>
  <si>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</si>
  <si>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</si>
  <si>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</si>
  <si>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</si>
  <si>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</si>
  <si>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</si>
  <si>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</si>
  <si>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</si>
  <si>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</si>
  <si>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</si>
  <si>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</si>
  <si>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</si>
  <si>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</si>
  <si>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</si>
  <si>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</si>
  <si>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</si>
  <si>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</si>
  <si>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</si>
  <si>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</si>
  <si>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</si>
  <si>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</si>
  <si>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</si>
  <si>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</si>
  <si>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</si>
  <si>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</si>
  <si>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</si>
  <si>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</si>
  <si>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</si>
  <si>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</si>
  <si>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</si>
  <si>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</si>
  <si>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</si>
  <si>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</si>
  <si>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</si>
  <si>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</si>
  <si>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</si>
  <si>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</si>
  <si>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</si>
  <si>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</si>
  <si>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</si>
  <si>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</si>
  <si>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</si>
  <si>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</si>
  <si>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</si>
  <si>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</si>
  <si>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</si>
  <si>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</si>
  <si>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</si>
  <si>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</si>
  <si>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</si>
  <si>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</si>
  <si>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</si>
  <si>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</si>
  <si>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</si>
  <si>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</si>
  <si>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</si>
  <si>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</si>
  <si>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</si>
  <si>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</si>
  <si>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</si>
  <si>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</si>
  <si>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</si>
  <si>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</si>
  <si>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</si>
  <si>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</si>
  <si>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</si>
  <si>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</si>
  <si>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</si>
  <si>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</si>
  <si>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</si>
  <si>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</si>
  <si>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</si>
  <si>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</si>
  <si>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</si>
  <si>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</si>
  <si>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</si>
  <si>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</si>
  <si>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</si>
  <si>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</si>
  <si>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</si>
  <si>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</si>
  <si>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</si>
  <si>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</si>
  <si>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</si>
  <si>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</si>
  <si>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</si>
  <si>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</si>
  <si>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</si>
  <si>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</si>
  <si>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</si>
  <si>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</si>
  <si>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</si>
  <si>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</si>
  <si>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</si>
  <si>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</si>
  <si>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</si>
  <si>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</si>
  <si>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</si>
  <si>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</si>
  <si>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</si>
  <si>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</si>
  <si>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</si>
  <si>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</si>
  <si>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</si>
  <si>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</si>
  <si>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</si>
  <si>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</si>
  <si>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</si>
  <si>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</si>
  <si>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</si>
  <si>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</si>
  <si>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</si>
  <si>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</si>
  <si>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</si>
  <si>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</si>
  <si>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</si>
  <si>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</si>
  <si>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</si>
  <si>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</si>
  <si>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</si>
  <si>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</si>
  <si>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</si>
  <si>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</si>
  <si>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</si>
  <si>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</si>
  <si>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</si>
  <si>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</si>
  <si>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</si>
  <si>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</si>
  <si>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</si>
  <si>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</si>
  <si>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</si>
  <si>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</si>
  <si>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</si>
  <si>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</si>
  <si>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</si>
  <si>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</si>
  <si>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</si>
  <si>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</si>
  <si>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</si>
  <si>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</si>
  <si>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</si>
  <si>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</si>
  <si>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</si>
  <si>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</si>
  <si>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</si>
  <si>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</si>
  <si>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</si>
  <si>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</si>
  <si>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</si>
  <si>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</si>
  <si>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</si>
  <si>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</si>
  <si>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</si>
  <si>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</si>
  <si>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</si>
  <si>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</si>
  <si>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</si>
  <si>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</si>
  <si>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</si>
  <si>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</si>
  <si>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</si>
  <si>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</si>
  <si>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</si>
  <si>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</si>
  <si>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</si>
  <si>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</si>
  <si>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</si>
  <si>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</si>
  <si>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</si>
  <si>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</si>
  <si>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</si>
  <si>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</si>
  <si>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</si>
  <si>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</si>
  <si>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</si>
  <si>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</si>
  <si>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</si>
  <si>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</si>
  <si>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</si>
  <si>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</si>
  <si>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</si>
  <si>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</si>
  <si>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</si>
  <si>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</si>
  <si>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</si>
  <si>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</si>
  <si>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</si>
  <si>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</si>
  <si>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</si>
  <si>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</si>
  <si>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</si>
  <si>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</si>
  <si>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</si>
  <si>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</si>
  <si>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</si>
  <si>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</si>
  <si>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</si>
  <si>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</si>
  <si>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</si>
  <si>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</si>
  <si>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</si>
  <si>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</si>
  <si>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</si>
  <si>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</si>
  <si>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</si>
  <si>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</si>
  <si>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</si>
  <si>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</si>
  <si>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</si>
  <si>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</si>
  <si>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</si>
  <si>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</si>
  <si>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</si>
  <si>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</si>
  <si>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</si>
  <si>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</si>
  <si>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</si>
  <si>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</si>
  <si>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</si>
  <si>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</si>
  <si>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</si>
  <si>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</si>
  <si>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</si>
  <si>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</si>
  <si>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</si>
  <si>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</si>
  <si>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</si>
  <si>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</si>
  <si>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</si>
  <si>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</si>
  <si>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</si>
  <si>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</si>
  <si>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</si>
  <si>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</si>
  <si>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</si>
  <si>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</si>
  <si>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</si>
  <si>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</si>
  <si>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</si>
  <si>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</si>
  <si>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</si>
  <si>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</si>
  <si>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</si>
  <si>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</si>
  <si>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</si>
  <si>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</si>
  <si>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</si>
  <si>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</si>
  <si>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</si>
  <si>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</si>
  <si>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</si>
  <si>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</si>
  <si>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</si>
  <si>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</si>
  <si>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</si>
  <si>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</si>
  <si>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</si>
  <si>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</si>
  <si>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</si>
  <si>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</si>
  <si>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</si>
  <si>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</si>
  <si>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</si>
  <si>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</si>
  <si>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</si>
  <si>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</si>
  <si>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</si>
  <si>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</si>
  <si>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</si>
  <si>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</si>
  <si>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</si>
  <si>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</si>
  <si>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</si>
  <si>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</si>
  <si>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</si>
  <si>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</si>
  <si>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</si>
  <si>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</si>
  <si>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</si>
  <si>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</si>
  <si>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</si>
  <si>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</si>
  <si>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</si>
  <si>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</si>
  <si>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</si>
  <si>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</si>
  <si>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</si>
  <si>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</si>
  <si>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</si>
  <si>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</si>
  <si>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</si>
  <si>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</si>
  <si>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</si>
  <si>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</si>
  <si>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</si>
  <si>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</si>
  <si>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</si>
  <si>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</si>
  <si>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</si>
  <si>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</si>
  <si>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</si>
  <si>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</si>
  <si>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</si>
  <si>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</si>
  <si>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</si>
  <si>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</si>
  <si>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</si>
  <si>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</si>
  <si>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</si>
  <si>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</si>
  <si>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</si>
  <si>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</si>
  <si>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</si>
  <si>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</si>
  <si>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</si>
  <si>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</si>
  <si>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</si>
  <si>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</si>
  <si>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</si>
  <si>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</si>
  <si>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</si>
  <si>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</si>
  <si>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</si>
  <si>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</si>
  <si>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</si>
  <si>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</si>
  <si>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</si>
  <si>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</si>
  <si>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</si>
  <si>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</si>
  <si>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</si>
  <si>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</si>
  <si>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</si>
  <si>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</si>
  <si>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</si>
  <si>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</si>
  <si>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</si>
  <si>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</si>
  <si>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</si>
  <si>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</si>
  <si>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</si>
  <si>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</si>
  <si>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</si>
  <si>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</si>
  <si>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</si>
  <si>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</si>
  <si>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</si>
  <si>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</si>
  <si>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</si>
  <si>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</si>
  <si>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</si>
  <si>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</si>
  <si>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</si>
  <si>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</si>
  <si>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</si>
  <si>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</si>
  <si>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</si>
  <si>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</si>
  <si>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</si>
  <si>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</si>
  <si>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</si>
  <si>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</si>
  <si>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</si>
  <si>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</si>
  <si>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</si>
  <si>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</si>
  <si>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</si>
  <si>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</si>
  <si>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</si>
  <si>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</si>
  <si>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</si>
  <si>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</si>
  <si>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</si>
  <si>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</si>
  <si>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</si>
  <si>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</si>
  <si>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</si>
  <si>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</si>
  <si>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</si>
  <si>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</si>
  <si>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</si>
  <si>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</si>
  <si>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</si>
  <si>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</si>
  <si>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</si>
  <si>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</si>
  <si>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</si>
  <si>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</si>
  <si>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</si>
  <si>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</si>
  <si>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</si>
  <si>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</si>
  <si>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</si>
  <si>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</si>
  <si>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</si>
  <si>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</si>
  <si>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</si>
  <si>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</si>
  <si>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</si>
  <si>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</si>
  <si>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</si>
  <si>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</si>
  <si>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</si>
  <si>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</si>
  <si>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</si>
  <si>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</si>
  <si>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</si>
  <si>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</si>
  <si>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</si>
  <si>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</si>
  <si>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</si>
  <si>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</si>
  <si>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</si>
  <si>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</si>
  <si>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</si>
  <si>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</si>
  <si>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</si>
  <si>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</si>
  <si>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</si>
  <si>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</si>
  <si>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</si>
  <si>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</si>
  <si>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</si>
  <si>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</si>
  <si>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</si>
  <si>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</si>
  <si>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</si>
  <si>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</si>
  <si>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</si>
  <si>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</si>
  <si>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</si>
  <si>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</si>
  <si>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</si>
  <si>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</si>
  <si>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</si>
  <si>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</si>
  <si>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</si>
  <si>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</si>
  <si>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</si>
  <si>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</si>
  <si>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</si>
  <si>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</si>
  <si>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</si>
  <si>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</si>
  <si>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</si>
  <si>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</si>
  <si>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</si>
  <si>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</si>
  <si>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</si>
  <si>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</si>
  <si>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</si>
  <si>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</si>
  <si>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</si>
  <si>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</si>
  <si>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</si>
  <si>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</si>
  <si>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</si>
  <si>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</si>
  <si>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</si>
  <si>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</si>
  <si>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</si>
  <si>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</si>
  <si>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</si>
  <si>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</si>
  <si>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</si>
  <si>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</si>
  <si>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</si>
  <si>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</si>
  <si>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</si>
  <si>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</si>
  <si>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</si>
  <si>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</si>
  <si>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</si>
  <si>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</si>
  <si>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</si>
  <si>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</si>
  <si>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</si>
  <si>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</si>
  <si>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</si>
  <si>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</si>
  <si>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</si>
  <si>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</si>
  <si>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</si>
  <si>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</si>
  <si>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</si>
  <si>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</si>
  <si>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</si>
  <si>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</si>
  <si>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</si>
  <si>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</si>
  <si>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</si>
  <si>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</si>
  <si>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</si>
  <si>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</si>
  <si>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</si>
  <si>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</si>
  <si>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</si>
  <si>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</si>
  <si>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</si>
  <si>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</si>
  <si>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</si>
  <si>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</si>
  <si>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</si>
  <si>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</si>
  <si>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</si>
  <si>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</si>
  <si>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</si>
  <si>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</si>
  <si>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</si>
  <si>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</si>
  <si>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</si>
  <si>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</si>
  <si>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</si>
  <si>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</si>
  <si>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</si>
  <si>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</si>
  <si>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</si>
  <si>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</si>
  <si>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</si>
  <si>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</si>
  <si>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</si>
  <si>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</si>
  <si>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</si>
  <si>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</si>
  <si>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</si>
  <si>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</si>
  <si>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</si>
  <si>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</si>
  <si>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</si>
  <si>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</si>
  <si>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</si>
  <si>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</si>
  <si>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</si>
  <si>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</si>
  <si>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</si>
  <si>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</si>
  <si>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</si>
  <si>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</si>
  <si>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</si>
  <si>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</si>
  <si>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</si>
  <si>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</si>
  <si>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</si>
  <si>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</si>
  <si>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</si>
  <si>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</si>
  <si>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</si>
  <si>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</si>
  <si>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</si>
  <si>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</si>
  <si>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</si>
  <si>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</si>
  <si>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</si>
  <si>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</si>
  <si>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</si>
  <si>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</si>
  <si>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</si>
  <si>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</si>
  <si>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</si>
  <si>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</si>
  <si>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</si>
  <si>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</si>
  <si>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</si>
  <si>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</si>
  <si>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</si>
  <si>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</si>
  <si>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</si>
  <si>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</si>
  <si>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</si>
  <si>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</si>
  <si>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</si>
  <si>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</si>
  <si>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</si>
  <si>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</si>
  <si>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</si>
  <si>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</si>
  <si>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</si>
  <si>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</si>
  <si>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</si>
  <si>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</si>
  <si>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</si>
  <si>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</si>
  <si>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</si>
  <si>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</si>
  <si>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</si>
  <si>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</si>
  <si>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</si>
  <si>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</si>
  <si>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</si>
  <si>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</si>
  <si>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</si>
  <si>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</si>
  <si>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</si>
  <si>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</si>
  <si>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</si>
  <si>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</si>
  <si>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</si>
  <si>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</si>
  <si>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</si>
  <si>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</si>
  <si>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</si>
  <si>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</si>
  <si>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</si>
  <si>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</si>
  <si>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</si>
  <si>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</si>
  <si>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</si>
  <si>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</si>
  <si>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</si>
  <si>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</si>
  <si>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</si>
  <si>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</si>
  <si>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</si>
  <si>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</si>
  <si>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</si>
  <si>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</si>
  <si>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</si>
  <si>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</si>
  <si>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</si>
  <si>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</si>
  <si>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</si>
  <si>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</si>
  <si>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</si>
  <si>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</si>
  <si>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</si>
  <si>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</si>
  <si>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</si>
  <si>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</si>
  <si>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</si>
  <si>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</si>
  <si>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</si>
  <si>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</si>
  <si>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</si>
  <si>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</si>
  <si>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</si>
  <si>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</si>
  <si>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</si>
  <si>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</si>
  <si>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</si>
  <si>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</si>
  <si>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</si>
  <si>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</si>
  <si>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</si>
  <si>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</si>
  <si>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</si>
  <si>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</si>
  <si>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</si>
  <si>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</si>
  <si>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</si>
  <si>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</si>
  <si>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</si>
  <si>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</si>
  <si>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</si>
  <si>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</si>
  <si>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</si>
  <si>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</si>
  <si>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</si>
  <si>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</si>
  <si>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</si>
  <si>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</si>
  <si>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</si>
  <si>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</si>
  <si>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</si>
  <si>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</si>
  <si>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</si>
  <si>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</si>
  <si>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</si>
  <si>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</si>
  <si>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</si>
  <si>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</si>
  <si>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</si>
  <si>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</si>
  <si>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</si>
  <si>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</si>
  <si>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</si>
  <si>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</si>
  <si>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</si>
  <si>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</si>
  <si>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</si>
  <si>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</si>
  <si>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</si>
  <si>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</si>
  <si>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</si>
  <si>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</si>
  <si>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</si>
  <si>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</si>
  <si>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</si>
  <si>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</si>
  <si>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</si>
  <si>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</si>
  <si>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</si>
  <si>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</si>
  <si>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</si>
  <si>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</si>
  <si>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</si>
  <si>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</si>
  <si>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</si>
  <si>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</si>
  <si>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</si>
  <si>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</si>
  <si>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</si>
  <si>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</si>
  <si>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</si>
  <si>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</si>
  <si>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</si>
  <si>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</si>
  <si>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</si>
  <si>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</si>
  <si>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</si>
  <si>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</si>
  <si>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</si>
  <si>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</si>
  <si>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</si>
  <si>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</si>
  <si>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</si>
  <si>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</si>
  <si>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</si>
  <si>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</si>
  <si>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</si>
  <si>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</si>
  <si>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</si>
  <si>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</si>
  <si>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</si>
  <si>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</si>
  <si>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</si>
  <si>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</si>
  <si>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</si>
  <si>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</si>
  <si>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</si>
  <si>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</si>
  <si>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</si>
  <si>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</si>
  <si>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</si>
  <si>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</si>
  <si>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</si>
  <si>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</si>
  <si>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</si>
  <si>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</si>
  <si>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</si>
  <si>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</si>
  <si>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</si>
  <si>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</si>
  <si>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</si>
  <si>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</si>
  <si>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</si>
  <si>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</si>
  <si>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</si>
  <si>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</si>
  <si>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</si>
  <si>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</si>
  <si>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</si>
  <si>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</si>
  <si>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</si>
  <si>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</si>
  <si>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</si>
  <si>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</si>
  <si>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</si>
  <si>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</si>
  <si>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</si>
  <si>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</si>
  <si>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</si>
  <si>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</si>
  <si>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</si>
  <si>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</si>
  <si>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</si>
  <si>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</si>
  <si>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</si>
  <si>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</si>
  <si>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</si>
  <si>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</si>
  <si>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</si>
  <si>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</si>
  <si>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</si>
  <si>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</si>
  <si>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</si>
  <si>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</si>
  <si>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</si>
  <si>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</si>
  <si>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</si>
  <si>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</si>
  <si>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</si>
  <si>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</si>
  <si>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</si>
  <si>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</si>
  <si>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</si>
  <si>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</si>
  <si>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</si>
  <si>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</si>
  <si>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</si>
  <si>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</si>
  <si>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</si>
  <si>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</si>
  <si>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</si>
  <si>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</si>
  <si>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</si>
  <si>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</si>
  <si>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</si>
  <si>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</si>
  <si>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</si>
  <si>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</si>
  <si>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</si>
  <si>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</si>
  <si>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</si>
  <si>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</si>
  <si>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</si>
  <si>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</si>
  <si>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</si>
  <si>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</si>
  <si>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</si>
  <si>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</si>
  <si>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</si>
  <si>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</si>
  <si>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</si>
  <si>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</si>
  <si>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</si>
  <si>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</si>
  <si>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</si>
  <si>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</si>
  <si>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</si>
  <si>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</si>
  <si>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</si>
  <si>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</si>
  <si>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</si>
  <si>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</si>
  <si>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</si>
  <si>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</si>
  <si>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</si>
  <si>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</si>
  <si>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</si>
  <si>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</si>
  <si>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</si>
  <si>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</si>
  <si>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</si>
  <si>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</si>
  <si>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</si>
  <si>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</si>
  <si>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</si>
  <si>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</si>
  <si>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</si>
  <si>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</si>
  <si>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</si>
  <si>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</si>
  <si>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</si>
  <si>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</si>
  <si>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</si>
  <si>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</si>
  <si>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</si>
  <si>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</si>
  <si>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</si>
  <si>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</si>
  <si>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</si>
  <si>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</si>
  <si>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</si>
  <si>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</si>
  <si>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</si>
  <si>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</si>
  <si>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</si>
  <si>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</si>
  <si>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</si>
  <si>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</si>
  <si>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</si>
  <si>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</si>
  <si>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</si>
  <si>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</si>
  <si>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</si>
  <si>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</si>
  <si>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</si>
  <si>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</si>
  <si>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</si>
  <si>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</si>
  <si>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</si>
  <si>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</si>
  <si>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</si>
  <si>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</si>
  <si>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</si>
  <si>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</si>
  <si>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</si>
  <si>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</si>
  <si>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</si>
  <si>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</si>
  <si>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</si>
  <si>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</si>
  <si>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</si>
  <si>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</si>
  <si>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</si>
  <si>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</si>
  <si>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</si>
  <si>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</si>
  <si>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</si>
  <si>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</si>
  <si>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</si>
  <si>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</si>
  <si>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</si>
  <si>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</si>
  <si>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</si>
  <si>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</si>
  <si>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</si>
  <si>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</si>
  <si>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</si>
  <si>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</si>
  <si>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</si>
  <si>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</si>
  <si>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</si>
  <si>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</si>
  <si>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</si>
  <si>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</si>
  <si>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</si>
  <si>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</si>
  <si>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</si>
  <si>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</si>
  <si>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</si>
  <si>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</si>
  <si>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</si>
  <si>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</si>
  <si>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</si>
  <si>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</si>
  <si>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</si>
  <si>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</si>
  <si>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</si>
  <si>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</si>
  <si>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</si>
  <si>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</si>
  <si>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</si>
  <si>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</si>
  <si>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</si>
  <si>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</si>
  <si>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</si>
  <si>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</si>
  <si>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</si>
  <si>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</si>
  <si>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</si>
  <si>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</si>
  <si>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</si>
  <si>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</si>
  <si>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</si>
  <si>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</si>
  <si>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</si>
  <si>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</si>
  <si>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</si>
  <si>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</si>
  <si>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</si>
  <si>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</si>
  <si>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</si>
  <si>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</si>
  <si>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</si>
  <si>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</si>
  <si>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</si>
  <si>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</si>
  <si>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</si>
  <si>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</si>
  <si>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</si>
  <si>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</si>
  <si>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</si>
  <si>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</si>
  <si>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</si>
  <si>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</si>
  <si>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</si>
  <si>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</si>
  <si>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</si>
  <si>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</si>
  <si>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</si>
  <si>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</si>
  <si>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</si>
  <si>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</si>
  <si>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</si>
  <si>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</si>
  <si>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</si>
  <si>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</si>
  <si>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</si>
  <si>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</si>
  <si>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</si>
  <si>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</si>
  <si>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</si>
  <si>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</si>
  <si>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</si>
  <si>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</si>
  <si>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</si>
  <si>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</si>
  <si>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</si>
  <si>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</si>
  <si>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</si>
  <si>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</si>
  <si>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</si>
  <si>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</si>
  <si>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</si>
  <si>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</si>
  <si>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</si>
  <si>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</si>
  <si>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</si>
  <si>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</si>
  <si>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</si>
  <si>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</si>
  <si>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</si>
  <si>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</si>
  <si>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</si>
  <si>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</si>
  <si>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</si>
  <si>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</si>
  <si>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</si>
  <si>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</si>
  <si>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</si>
  <si>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</si>
  <si>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</si>
  <si>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</si>
  <si>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</si>
  <si>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</si>
  <si>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</si>
  <si>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</si>
  <si>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</si>
  <si>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</si>
  <si>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</si>
  <si>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</si>
  <si>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</si>
  <si>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</si>
  <si>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</si>
  <si>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</si>
  <si>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</si>
  <si>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</si>
  <si>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</si>
  <si>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</si>
  <si>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</si>
  <si>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</si>
  <si>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</si>
  <si>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</si>
  <si>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</si>
  <si>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</si>
  <si>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</si>
  <si>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</si>
  <si>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</si>
  <si>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</si>
  <si>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</si>
  <si>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</si>
  <si>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</si>
  <si>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</si>
  <si>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</si>
  <si>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</si>
  <si>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</si>
  <si>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</si>
  <si>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</si>
  <si>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</si>
  <si>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</si>
  <si>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</si>
  <si>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</si>
  <si>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</si>
  <si>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</si>
  <si>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</si>
  <si>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</si>
  <si>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</si>
  <si>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</si>
  <si>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</si>
  <si>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</si>
  <si>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</si>
  <si>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</si>
  <si>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</si>
  <si>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</si>
  <si>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</si>
  <si>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</si>
  <si>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</si>
  <si>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</si>
  <si>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</si>
  <si>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</si>
  <si>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</si>
  <si>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</si>
  <si>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</si>
  <si>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</si>
  <si>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</si>
  <si>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</si>
  <si>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</si>
  <si>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</si>
  <si>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</si>
  <si>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</si>
  <si>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</si>
  <si>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</si>
  <si>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</si>
  <si>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</si>
  <si>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</si>
  <si>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</si>
  <si>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</si>
  <si>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</si>
  <si>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</si>
  <si>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</si>
  <si>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</si>
  <si>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</si>
  <si>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</si>
  <si>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</si>
  <si>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</si>
  <si>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</si>
  <si>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</si>
  <si>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</si>
  <si>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</si>
  <si>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</si>
  <si>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</si>
  <si>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</si>
  <si>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</si>
  <si>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</si>
  <si>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</si>
  <si>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</si>
  <si>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</si>
  <si>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</si>
  <si>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</si>
  <si>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</si>
  <si>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</si>
  <si>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</si>
  <si>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</si>
  <si>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</si>
  <si>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</si>
  <si>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</si>
  <si>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</si>
  <si>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</si>
  <si>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</si>
  <si>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</si>
  <si>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</si>
  <si>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</si>
  <si>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</si>
  <si>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</si>
  <si>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</si>
  <si>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</si>
  <si>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</si>
  <si>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</si>
  <si>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</si>
  <si>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</si>
  <si>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</si>
  <si>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</si>
  <si>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</si>
  <si>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</si>
  <si>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</si>
  <si>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</si>
  <si>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</si>
  <si>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</si>
  <si>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</si>
  <si>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</si>
  <si>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</si>
  <si>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</si>
  <si>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</si>
  <si>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</si>
  <si>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</si>
  <si>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</si>
  <si>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</si>
  <si>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</si>
  <si>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</si>
  <si>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</si>
  <si>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</si>
  <si>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</si>
  <si>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</si>
  <si>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</si>
  <si>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</si>
  <si>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</si>
  <si>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</si>
  <si>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</si>
  <si>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</si>
  <si>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</si>
  <si>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</si>
  <si>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</si>
  <si>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</si>
  <si>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</si>
  <si>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</si>
  <si>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</si>
  <si>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</si>
  <si>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</si>
  <si>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</si>
  <si>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</si>
  <si>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</si>
  <si>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</si>
  <si>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</si>
  <si>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</si>
  <si>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</si>
  <si>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</si>
  <si>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</si>
  <si>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</si>
  <si>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</si>
  <si>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</si>
  <si>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</si>
  <si>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</si>
  <si>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</si>
  <si>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</si>
  <si>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</si>
  <si>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</si>
  <si>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</si>
  <si>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</si>
  <si>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</si>
  <si>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</si>
  <si>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</si>
  <si>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</si>
  <si>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</si>
  <si>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</si>
  <si>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</si>
  <si>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</si>
  <si>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</si>
  <si>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</si>
  <si>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</si>
  <si>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</si>
  <si>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</si>
  <si>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</si>
  <si>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</si>
  <si>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</si>
  <si>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</si>
  <si>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</si>
  <si>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</si>
  <si>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</si>
  <si>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</si>
  <si>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</si>
  <si>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</si>
  <si>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</si>
  <si>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</si>
  <si>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</si>
  <si>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</si>
  <si>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</si>
  <si>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</si>
  <si>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</si>
  <si>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</si>
  <si>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</si>
  <si>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</si>
  <si>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</si>
  <si>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</si>
  <si>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</si>
  <si>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</si>
  <si>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</si>
  <si>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</si>
  <si>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</si>
  <si>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</si>
  <si>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</si>
  <si>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</si>
  <si>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</si>
  <si>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</si>
  <si>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</si>
  <si>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</si>
  <si>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</si>
  <si>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</si>
  <si>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</si>
  <si>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</si>
  <si>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</si>
  <si>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</si>
  <si>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</si>
  <si>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</si>
  <si>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</si>
  <si>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</si>
  <si>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</si>
  <si>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</si>
  <si>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</si>
  <si>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</si>
  <si>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</si>
  <si>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</si>
  <si>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</si>
  <si>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</si>
  <si>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</si>
  <si>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</si>
  <si>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</si>
  <si>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</si>
  <si>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</si>
  <si>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</si>
  <si>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</si>
  <si>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</si>
  <si>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</si>
  <si>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</si>
  <si>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</si>
  <si>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</si>
  <si>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</si>
  <si>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</si>
  <si>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</si>
  <si>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</si>
  <si>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</si>
  <si>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</si>
  <si>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</si>
  <si>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</si>
  <si>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</si>
  <si>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</si>
  <si>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</si>
  <si>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</si>
  <si>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</si>
  <si>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</si>
  <si>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</si>
  <si>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</si>
  <si>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</si>
  <si>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</si>
  <si>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</si>
  <si>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</si>
  <si>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</si>
  <si>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</si>
  <si>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</si>
  <si>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</si>
  <si>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</si>
  <si>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</si>
  <si>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</si>
  <si>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</si>
  <si>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</si>
  <si>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</si>
  <si>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</si>
  <si>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</si>
  <si>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</si>
  <si>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</si>
  <si>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</si>
  <si>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</si>
  <si>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</si>
  <si>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</si>
  <si>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</si>
  <si>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</si>
  <si>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</si>
  <si>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</si>
  <si>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</si>
  <si>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</si>
  <si>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</si>
  <si>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</si>
  <si>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</si>
  <si>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</si>
  <si>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</si>
  <si>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</si>
  <si>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</si>
  <si>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</si>
  <si>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</si>
  <si>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</si>
  <si>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</si>
  <si>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</si>
  <si>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</si>
  <si>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</si>
  <si>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</si>
  <si>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</si>
  <si>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</si>
  <si>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</si>
  <si>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</si>
  <si>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</si>
  <si>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</si>
  <si>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</si>
  <si>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</si>
  <si>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</si>
  <si>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</si>
  <si>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</si>
  <si>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</si>
  <si>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</si>
  <si>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</si>
  <si>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</si>
  <si>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</si>
  <si>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</si>
  <si>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</si>
  <si>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</si>
  <si>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</si>
  <si>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</si>
  <si>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</si>
  <si>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</si>
  <si>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</si>
  <si>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</si>
  <si>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</si>
  <si>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</si>
  <si>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</si>
  <si>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</si>
  <si>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</si>
  <si>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</si>
  <si>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</si>
  <si>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</si>
  <si>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</si>
  <si>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</si>
  <si>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</si>
  <si>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</si>
  <si>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</si>
  <si>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</si>
  <si>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</si>
  <si>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</si>
  <si>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</si>
  <si>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</si>
  <si>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</si>
  <si>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</si>
  <si>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</si>
  <si>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</si>
  <si>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</si>
  <si>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</si>
  <si>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</si>
  <si>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</si>
  <si>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</si>
  <si>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</si>
  <si>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</si>
  <si>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</si>
  <si>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</si>
  <si>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</si>
  <si>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</si>
  <si>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</si>
  <si>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</si>
  <si>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</si>
  <si>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</si>
  <si>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</si>
  <si>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</si>
  <si>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</si>
  <si>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</si>
  <si>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</si>
  <si>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</si>
  <si>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</si>
  <si>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</si>
  <si>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</si>
  <si>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</si>
  <si>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</si>
  <si>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</si>
  <si>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</si>
  <si>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</si>
  <si>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</si>
  <si>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</si>
  <si>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</si>
  <si>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</si>
  <si>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</si>
  <si>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</si>
  <si>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</si>
  <si>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</si>
  <si>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</si>
  <si>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</si>
  <si>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</si>
  <si>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</si>
  <si>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</si>
  <si>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</si>
  <si>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</si>
  <si>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</si>
  <si>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</si>
  <si>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</si>
  <si>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</si>
  <si>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</si>
  <si>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</si>
  <si>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</si>
  <si>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</si>
  <si>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</si>
  <si>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</si>
  <si>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</si>
  <si>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</si>
  <si>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</si>
  <si>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</si>
  <si>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</si>
  <si>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</si>
  <si>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</si>
  <si>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</si>
  <si>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</si>
  <si>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</si>
  <si>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</si>
  <si>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</si>
  <si>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</si>
  <si>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</si>
  <si>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</si>
  <si>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</si>
  <si>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</si>
  <si>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</si>
  <si>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</si>
  <si>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</si>
  <si>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</si>
  <si>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</si>
  <si>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</si>
  <si>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</si>
  <si>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</si>
  <si>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</si>
  <si>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</si>
  <si>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</si>
  <si>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</si>
  <si>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</si>
  <si>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</si>
  <si>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</si>
  <si>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</si>
  <si>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</si>
  <si>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</si>
  <si>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</si>
  <si>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</si>
  <si>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</si>
  <si>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</si>
  <si>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</si>
  <si>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</si>
  <si>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</si>
  <si>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</si>
  <si>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</si>
  <si>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</si>
  <si>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</si>
  <si>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</si>
  <si>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</si>
  <si>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</si>
  <si>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</si>
  <si>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</si>
  <si>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</si>
  <si>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</si>
  <si>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</si>
  <si>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</si>
  <si>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</si>
  <si>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</si>
  <si>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</si>
  <si>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</si>
  <si>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</si>
  <si>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</si>
  <si>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</si>
  <si>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</si>
  <si>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</si>
  <si>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</si>
  <si>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</si>
  <si>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</si>
  <si>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</si>
  <si>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</si>
  <si>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</si>
  <si>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</si>
  <si>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</si>
  <si>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</si>
  <si>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</si>
  <si>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</si>
  <si>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</si>
  <si>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</si>
  <si>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</si>
  <si>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</si>
  <si>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</si>
  <si>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</si>
  <si>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</si>
  <si>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</si>
  <si>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</si>
  <si>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</si>
  <si>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</si>
  <si>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</si>
  <si>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</si>
  <si>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</si>
  <si>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</si>
  <si>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</si>
  <si>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</si>
  <si>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</si>
  <si>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</si>
  <si>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</si>
  <si>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</si>
  <si>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</si>
  <si>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</si>
  <si>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</si>
  <si>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</si>
  <si>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</si>
  <si>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</si>
  <si>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</si>
  <si>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</si>
  <si>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</si>
  <si>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</si>
  <si>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</si>
  <si>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</si>
  <si>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</si>
  <si>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</si>
  <si>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</si>
  <si>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</si>
  <si>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</si>
  <si>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</si>
  <si>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</si>
  <si>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</si>
  <si>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</si>
  <si>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</si>
  <si>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</si>
  <si>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</si>
  <si>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</si>
  <si>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</si>
  <si>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</si>
  <si>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</si>
  <si>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</si>
  <si>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</si>
  <si>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</si>
  <si>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</si>
  <si>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</si>
  <si>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</si>
  <si>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</si>
  <si>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</si>
  <si>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</si>
  <si>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</si>
  <si>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</si>
  <si>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</si>
  <si>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</si>
  <si>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</si>
  <si>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</si>
  <si>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</si>
  <si>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</si>
  <si>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</si>
  <si>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</si>
  <si>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</si>
  <si>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</si>
  <si>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</si>
  <si>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</si>
  <si>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</si>
  <si>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</si>
  <si>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</si>
  <si>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</si>
  <si>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</si>
  <si>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</si>
  <si>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</si>
  <si>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</si>
  <si>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</si>
  <si>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</si>
  <si>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</si>
  <si>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</si>
  <si>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</si>
  <si>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</si>
  <si>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</si>
  <si>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</si>
  <si>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</si>
  <si>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</si>
  <si>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</si>
  <si>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</si>
  <si>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</si>
  <si>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</si>
  <si>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</si>
  <si>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</si>
  <si>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</si>
  <si>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</si>
  <si>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</si>
  <si>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</si>
  <si>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</si>
  <si>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</si>
  <si>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</si>
  <si>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</si>
  <si>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</si>
  <si>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</si>
  <si>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</si>
  <si>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</si>
  <si>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</si>
  <si>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</si>
  <si>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</si>
  <si>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</si>
  <si>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</si>
  <si>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</si>
  <si>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</si>
  <si>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</si>
  <si>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</si>
  <si>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</si>
  <si>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</si>
  <si>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</si>
  <si>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</si>
  <si>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</si>
  <si>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</si>
  <si>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</si>
  <si>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</si>
  <si>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</si>
  <si>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</si>
  <si>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</si>
  <si>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</si>
  <si>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</si>
  <si>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</si>
  <si>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</si>
  <si>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</si>
  <si>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</si>
  <si>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</si>
  <si>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</si>
  <si>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</si>
  <si>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</si>
  <si>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</si>
  <si>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</si>
  <si>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</si>
  <si>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</si>
  <si>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</si>
  <si>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</si>
  <si>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</si>
  <si>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</si>
  <si>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</si>
  <si>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</si>
  <si>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</si>
  <si>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</si>
  <si>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</si>
  <si>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</si>
  <si>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</si>
  <si>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</si>
  <si>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</si>
  <si>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</si>
  <si>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</si>
  <si>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</si>
  <si>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</si>
  <si>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</si>
  <si>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</si>
  <si>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</si>
  <si>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</si>
  <si>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</si>
  <si>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</si>
  <si>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</si>
  <si>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</si>
  <si>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</si>
  <si>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</si>
  <si>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</si>
  <si>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</si>
  <si>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</si>
  <si>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</si>
  <si>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</si>
  <si>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</si>
  <si>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</si>
  <si>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</si>
  <si>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</si>
  <si>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</si>
  <si>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</si>
  <si>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</si>
  <si>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</si>
  <si>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</si>
  <si>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</si>
  <si>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</si>
  <si>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</si>
  <si>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</si>
  <si>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</si>
  <si>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</si>
  <si>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</si>
  <si>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</si>
  <si>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</si>
  <si>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</si>
  <si>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</si>
  <si>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</si>
  <si>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</si>
  <si>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</si>
  <si>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</si>
  <si>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</si>
  <si>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</si>
  <si>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</si>
  <si>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</si>
  <si>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</si>
  <si>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</si>
  <si>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</si>
  <si>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</si>
  <si>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</si>
  <si>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</si>
  <si>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</si>
  <si>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</si>
  <si>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</si>
  <si>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</si>
  <si>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</si>
  <si>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</si>
  <si>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</si>
  <si>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</si>
  <si>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</si>
  <si>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</si>
  <si>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</si>
  <si>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</si>
  <si>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</si>
  <si>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</si>
  <si>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</si>
  <si>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</si>
  <si>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</si>
  <si>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</si>
  <si>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</si>
  <si>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</si>
  <si>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</si>
  <si>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</si>
  <si>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</si>
  <si>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</si>
  <si>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</si>
  <si>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</si>
  <si>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</si>
  <si>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</si>
  <si>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</si>
  <si>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</si>
  <si>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</si>
  <si>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</si>
  <si>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</si>
  <si>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</si>
  <si>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</si>
  <si>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</si>
  <si>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</si>
  <si>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</si>
  <si>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</si>
  <si>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</si>
  <si>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</si>
  <si>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</si>
  <si>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</si>
  <si>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</si>
  <si>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</si>
  <si>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</si>
  <si>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</si>
  <si>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</si>
  <si>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</si>
  <si>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</si>
  <si>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</si>
  <si>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</si>
  <si>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</si>
  <si>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</si>
  <si>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</si>
  <si>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</si>
  <si>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</si>
  <si>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</si>
  <si>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</si>
  <si>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</si>
  <si>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</si>
  <si>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</si>
  <si>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</si>
  <si>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</si>
  <si>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</si>
  <si>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</si>
  <si>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</si>
  <si>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</si>
  <si>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</si>
  <si>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</si>
  <si>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</si>
  <si>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</si>
  <si>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</si>
  <si>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</si>
  <si>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</si>
  <si>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</si>
  <si>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</si>
  <si>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</si>
  <si>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</si>
  <si>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</si>
  <si>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</si>
  <si>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</si>
  <si>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</si>
  <si>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</si>
  <si>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</si>
  <si>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</si>
  <si>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</si>
  <si>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</si>
  <si>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</si>
  <si>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</si>
  <si>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</si>
  <si>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</si>
  <si>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</si>
  <si>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</si>
  <si>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</si>
  <si>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</si>
  <si>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</si>
  <si>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</si>
  <si>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</si>
  <si>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</si>
  <si>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</si>
  <si>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</si>
  <si>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</si>
  <si>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</si>
  <si>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</si>
  <si>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</si>
  <si>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</si>
  <si>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</si>
  <si>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</si>
  <si>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</si>
  <si>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</si>
  <si>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</si>
  <si>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</si>
  <si>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</si>
  <si>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</si>
  <si>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</si>
  <si>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</si>
  <si>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</si>
  <si>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</si>
  <si>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</si>
  <si>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</si>
  <si>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</si>
  <si>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</si>
  <si>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</si>
  <si>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</si>
  <si>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</si>
  <si>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</si>
  <si>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</si>
  <si>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</si>
  <si>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</si>
  <si>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</si>
  <si>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</si>
  <si>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</si>
  <si>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</si>
  <si>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</si>
  <si>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</si>
  <si>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</si>
  <si>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</si>
  <si>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</si>
  <si>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</si>
  <si>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</si>
  <si>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</si>
  <si>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</si>
  <si>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</si>
  <si>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</si>
  <si>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</si>
  <si>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</si>
  <si>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</si>
  <si>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</si>
  <si>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</si>
  <si>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</si>
  <si>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</si>
  <si>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</si>
  <si>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</si>
  <si>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</si>
  <si>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</si>
  <si>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</si>
  <si>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</si>
  <si>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</si>
  <si>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</si>
  <si>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</si>
  <si>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</si>
  <si>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</si>
  <si>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</si>
  <si>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</si>
  <si>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</si>
  <si>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</si>
  <si>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</si>
  <si>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</si>
  <si>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</si>
  <si>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</si>
  <si>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</si>
  <si>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</si>
  <si>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</si>
  <si>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</si>
  <si>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</si>
  <si>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</si>
  <si>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</si>
  <si>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</si>
  <si>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</si>
  <si>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</si>
  <si>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</si>
  <si>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</si>
  <si>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</si>
  <si>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</si>
  <si>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</si>
  <si>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</si>
  <si>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</si>
  <si>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</si>
  <si>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</si>
  <si>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</si>
  <si>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</si>
  <si>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</si>
  <si>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</si>
  <si>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</si>
  <si>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</si>
  <si>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</si>
  <si>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</si>
  <si>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</si>
  <si>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</si>
  <si>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</si>
  <si>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</si>
  <si>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</si>
  <si>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</si>
  <si>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</si>
  <si>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</si>
  <si>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</si>
  <si>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</si>
  <si>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</si>
  <si>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</si>
  <si>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</si>
  <si>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</si>
  <si>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</si>
  <si>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</si>
  <si>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</si>
  <si>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</si>
  <si>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</si>
  <si>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</si>
  <si>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</si>
  <si>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</si>
  <si>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</si>
  <si>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</si>
  <si>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</si>
  <si>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</si>
  <si>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</si>
  <si>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</si>
  <si>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</si>
  <si>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</si>
  <si>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</si>
  <si>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</si>
  <si>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</si>
  <si>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</si>
  <si>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</si>
  <si>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</si>
  <si>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</si>
  <si>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</si>
  <si>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</si>
  <si>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</si>
  <si>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</si>
  <si>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</si>
  <si>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</si>
  <si>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</si>
  <si>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</si>
  <si>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</si>
  <si>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</si>
  <si>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</si>
  <si>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</si>
  <si>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</si>
  <si>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</si>
  <si>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</si>
  <si>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</si>
  <si>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</si>
  <si>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</si>
  <si>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</si>
  <si>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</si>
  <si>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</si>
  <si>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</si>
  <si>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</si>
  <si>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</si>
  <si>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</si>
  <si>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</si>
  <si>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</si>
  <si>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</si>
  <si>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</si>
  <si>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</si>
  <si>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</si>
  <si>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</si>
  <si>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</si>
  <si>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</si>
  <si>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</si>
  <si>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</si>
  <si>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</si>
  <si>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</si>
  <si>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</si>
  <si>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</si>
  <si>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</si>
  <si>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</si>
  <si>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</si>
  <si>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</si>
  <si>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</si>
  <si>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</si>
  <si>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</si>
  <si>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</si>
  <si>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</si>
  <si>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</si>
  <si>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</si>
  <si>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</si>
  <si>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</si>
  <si>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</si>
  <si>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</si>
  <si>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</si>
  <si>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</si>
  <si>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</si>
  <si>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</si>
  <si>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</si>
  <si>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</si>
  <si>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</si>
  <si>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</si>
  <si>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</si>
  <si>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</si>
  <si>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</si>
  <si>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</si>
  <si>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</si>
  <si>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</si>
  <si>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</si>
  <si>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</si>
  <si>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</si>
  <si>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</si>
  <si>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</si>
  <si>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</si>
  <si>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</si>
  <si>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</si>
  <si>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</si>
  <si>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</si>
  <si>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</si>
  <si>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</si>
  <si>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</si>
  <si>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</si>
  <si>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</si>
  <si>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</si>
  <si>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</si>
  <si>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</si>
  <si>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</si>
  <si>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</si>
  <si>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</si>
  <si>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</si>
  <si>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</si>
  <si>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</si>
  <si>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</si>
  <si>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</si>
  <si>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</si>
  <si>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</si>
  <si>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</si>
  <si>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</si>
  <si>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</si>
  <si>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</si>
  <si>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</si>
  <si>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</si>
  <si>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</si>
  <si>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</si>
  <si>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</si>
  <si>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</si>
  <si>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</si>
  <si>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</si>
  <si>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</si>
  <si>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</si>
  <si>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</si>
  <si>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</si>
  <si>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</si>
  <si>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</si>
  <si>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</si>
  <si>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</si>
  <si>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</si>
  <si>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</si>
  <si>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</si>
  <si>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</si>
  <si>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</si>
  <si>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</si>
  <si>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</si>
  <si>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</si>
  <si>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</si>
  <si>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</si>
  <si>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</si>
  <si>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</si>
  <si>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</si>
  <si>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</si>
  <si>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</si>
  <si>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</si>
  <si>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</si>
  <si>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</si>
  <si>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</si>
  <si>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</si>
  <si>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</si>
  <si>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</si>
  <si>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</si>
  <si>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</si>
  <si>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</si>
  <si>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</si>
  <si>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</si>
  <si>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</si>
  <si>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</si>
  <si>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</si>
  <si>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</si>
  <si>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</si>
  <si>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</si>
  <si>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</si>
  <si>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</si>
  <si>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</si>
  <si>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</si>
  <si>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</si>
  <si>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</si>
  <si>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</si>
  <si>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</si>
  <si>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</si>
  <si>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</si>
  <si>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</si>
  <si>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</si>
  <si>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</si>
  <si>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</si>
  <si>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</si>
  <si>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</si>
  <si>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</si>
  <si>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</si>
  <si>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</si>
  <si>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</si>
  <si>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</si>
  <si>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</si>
  <si>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</si>
  <si>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</si>
  <si>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</si>
  <si>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</si>
  <si>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</si>
  <si>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</si>
  <si>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</si>
  <si>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</si>
  <si>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</si>
  <si>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</si>
  <si>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</si>
  <si>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</si>
  <si>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</si>
  <si>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</si>
  <si>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</si>
  <si>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</si>
  <si>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</si>
  <si>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</si>
  <si>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</si>
  <si>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</si>
  <si>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</si>
  <si>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</si>
  <si>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</si>
  <si>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</si>
  <si>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</si>
  <si>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</si>
  <si>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</si>
  <si>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</si>
  <si>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</si>
  <si>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</si>
  <si>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</si>
  <si>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</si>
  <si>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</si>
  <si>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</si>
  <si>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</si>
  <si>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</si>
  <si>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</si>
  <si>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</si>
  <si>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</si>
  <si>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</si>
  <si>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</si>
  <si>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</si>
  <si>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</si>
  <si>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</si>
  <si>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</si>
  <si>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</si>
  <si>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</si>
  <si>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</si>
  <si>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</si>
  <si>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</si>
  <si>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</si>
  <si>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</si>
  <si>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</si>
  <si>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</si>
  <si>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</si>
  <si>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</si>
  <si>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</si>
  <si>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</si>
  <si>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</si>
  <si>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</si>
  <si>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</si>
  <si>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</si>
  <si>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</si>
  <si>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</si>
  <si>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</si>
  <si>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</si>
  <si>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</si>
  <si>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</si>
  <si>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</si>
  <si>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</si>
  <si>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</si>
  <si>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</si>
  <si>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</si>
  <si>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</si>
  <si>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</si>
  <si>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</si>
  <si>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</si>
  <si>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</si>
  <si>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</si>
  <si>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</si>
  <si>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</si>
  <si>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</si>
  <si>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</si>
  <si>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</si>
  <si>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</si>
  <si>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</si>
  <si>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</si>
  <si>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</si>
  <si>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</si>
  <si>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</si>
  <si>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</si>
  <si>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</si>
  <si>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</si>
  <si>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</si>
  <si>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</si>
  <si>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</si>
  <si>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</si>
  <si>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</si>
  <si>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</si>
  <si>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</si>
  <si>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</si>
  <si>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</si>
  <si>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</si>
  <si>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</si>
  <si>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</si>
  <si>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</si>
  <si>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</si>
  <si>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</si>
  <si>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</si>
  <si>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</si>
  <si>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</si>
  <si>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</si>
  <si>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</si>
  <si>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</si>
  <si>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</si>
  <si>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</si>
  <si>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</si>
  <si>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</si>
  <si>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</si>
  <si>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</si>
  <si>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</si>
  <si>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</si>
  <si>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</si>
  <si>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</si>
  <si>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</si>
  <si>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</si>
  <si>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</si>
  <si>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</si>
  <si>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</si>
  <si>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</si>
  <si>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</si>
  <si>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</si>
  <si>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</si>
  <si>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</si>
  <si>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</si>
  <si>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</si>
  <si>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</si>
  <si>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</si>
  <si>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</si>
  <si>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</si>
  <si>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</si>
  <si>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</si>
  <si>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</si>
  <si>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</si>
  <si>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</si>
  <si>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</si>
  <si>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</si>
  <si>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</si>
  <si>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</si>
  <si>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</si>
  <si>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</si>
  <si>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</si>
  <si>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</si>
  <si>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</si>
  <si>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</si>
  <si>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</si>
  <si>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</si>
  <si>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</si>
  <si>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</si>
  <si>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</si>
  <si>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</si>
  <si>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</si>
  <si>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</si>
  <si>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</si>
  <si>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</si>
  <si>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</si>
  <si>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</si>
  <si>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</si>
  <si>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</si>
  <si>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</si>
  <si>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</si>
  <si>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</si>
  <si>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</si>
  <si>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</si>
  <si>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</si>
  <si>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</si>
  <si>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</si>
  <si>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</si>
  <si>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</si>
  <si>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</si>
  <si>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</si>
  <si>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</si>
  <si>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</si>
  <si>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</si>
  <si>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</si>
  <si>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</si>
  <si>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</si>
  <si>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</si>
  <si>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</si>
  <si>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</si>
  <si>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</si>
  <si>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</si>
  <si>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</si>
  <si>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</si>
  <si>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</si>
  <si>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</si>
  <si>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</si>
  <si>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</si>
  <si>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</si>
  <si>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</si>
  <si>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</si>
  <si>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</si>
  <si>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</si>
  <si>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</si>
  <si>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</si>
  <si>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</si>
  <si>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</si>
  <si>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</si>
  <si>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</si>
  <si>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</si>
  <si>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</si>
  <si>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</si>
  <si>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</si>
  <si>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</si>
  <si>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</si>
  <si>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</si>
  <si>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</si>
  <si>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</si>
  <si>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</si>
  <si>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</si>
  <si>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</si>
  <si>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</si>
  <si>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</si>
  <si>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</si>
  <si>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</si>
  <si>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</si>
  <si>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</si>
  <si>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</si>
  <si>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</si>
  <si>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</si>
  <si>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</si>
  <si>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</si>
  <si>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</si>
  <si>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</si>
  <si>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</si>
  <si>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</si>
  <si>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</si>
  <si>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</si>
  <si>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</si>
  <si>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</si>
  <si>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</si>
  <si>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</si>
  <si>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</si>
  <si>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</si>
  <si>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</si>
  <si>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</si>
  <si>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</si>
  <si>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</si>
  <si>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</si>
  <si>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</si>
  <si>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</si>
  <si>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</si>
  <si>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</si>
  <si>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</si>
  <si>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</si>
  <si>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</si>
  <si>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</si>
  <si>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</si>
  <si>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</si>
  <si>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</si>
  <si>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</si>
  <si>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</si>
  <si>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</si>
  <si>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</si>
  <si>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</si>
  <si>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</si>
  <si>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</si>
  <si>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</si>
  <si>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</si>
  <si>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</si>
  <si>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</si>
  <si>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</si>
  <si>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</si>
  <si>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</si>
  <si>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</si>
  <si>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</si>
  <si>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</si>
  <si>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</si>
  <si>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</si>
  <si>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</si>
  <si>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</si>
  <si>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</si>
  <si>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</si>
  <si>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</si>
  <si>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</si>
  <si>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</si>
  <si>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</si>
  <si>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</si>
  <si>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</si>
  <si>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</si>
  <si>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</si>
  <si>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</si>
  <si>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</si>
  <si>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</si>
  <si>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</si>
  <si>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</si>
  <si>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</si>
  <si>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</si>
  <si>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</si>
  <si>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</si>
  <si>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</si>
  <si>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</si>
  <si>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</si>
  <si>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</si>
  <si>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</si>
  <si>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</si>
  <si>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</si>
  <si>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</si>
  <si>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</si>
  <si>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</si>
  <si>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</si>
  <si>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</si>
  <si>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</si>
  <si>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</si>
  <si>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</si>
  <si>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</si>
  <si>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</si>
  <si>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</si>
  <si>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</si>
  <si>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</si>
  <si>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</si>
  <si>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</si>
  <si>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</si>
  <si>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</si>
  <si>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</si>
  <si>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</si>
  <si>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</si>
  <si>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</si>
  <si>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</si>
  <si>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</si>
  <si>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</si>
  <si>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</si>
  <si>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</si>
  <si>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</si>
  <si>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</si>
  <si>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</si>
  <si>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</si>
  <si>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</si>
  <si>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</si>
  <si>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</si>
  <si>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</si>
  <si>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</si>
  <si>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</si>
  <si>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</si>
  <si>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</si>
  <si>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</si>
  <si>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</si>
  <si>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</si>
  <si>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</si>
  <si>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</si>
  <si>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</si>
  <si>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</si>
  <si>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</si>
  <si>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</si>
  <si>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</si>
  <si>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</si>
  <si>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</si>
  <si>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</si>
  <si>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</si>
  <si>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</si>
  <si>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</si>
  <si>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</si>
  <si>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</si>
  <si>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</si>
  <si>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</si>
  <si>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</si>
  <si>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</si>
  <si>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</si>
  <si>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</si>
  <si>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</si>
  <si>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</si>
  <si>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</si>
  <si>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</si>
  <si>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</si>
  <si>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</si>
  <si>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</si>
  <si>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</si>
  <si>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</si>
  <si>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</si>
  <si>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</si>
  <si>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</si>
  <si>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</si>
  <si>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</si>
  <si>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</si>
  <si>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</si>
  <si>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</si>
  <si>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</si>
  <si>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</si>
  <si>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</si>
  <si>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</si>
  <si>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</si>
  <si>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</si>
  <si>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</si>
  <si>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</si>
  <si>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</si>
  <si>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</si>
  <si>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</si>
  <si>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</si>
  <si>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</si>
  <si>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</si>
  <si>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</si>
  <si>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</si>
  <si>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</si>
  <si>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</si>
  <si>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</si>
  <si>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</si>
  <si>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</si>
  <si>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</si>
  <si>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</si>
  <si>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</si>
  <si>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</si>
  <si>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</si>
  <si>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</si>
  <si>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</si>
  <si>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</si>
  <si>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</si>
  <si>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</si>
  <si>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</si>
  <si>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</si>
  <si>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</si>
  <si>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</si>
  <si>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</si>
  <si>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</si>
  <si>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</si>
  <si>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</si>
  <si>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</si>
  <si>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</si>
  <si>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</si>
  <si>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</si>
  <si>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</si>
  <si>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</si>
  <si>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</si>
  <si>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</si>
  <si>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</si>
  <si>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</si>
  <si>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</si>
  <si>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</si>
  <si>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</si>
  <si>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</si>
  <si>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</si>
  <si>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</si>
  <si>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</si>
  <si>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</si>
  <si>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</si>
  <si>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</si>
  <si>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</si>
  <si>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</si>
  <si>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</si>
  <si>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</si>
  <si>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</si>
  <si>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</si>
  <si>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</si>
  <si>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</si>
  <si>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</si>
  <si>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</si>
  <si>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</si>
  <si>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</si>
  <si>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</si>
  <si>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</si>
  <si>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</si>
  <si>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</si>
  <si>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</si>
  <si>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</si>
  <si>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</si>
  <si>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</si>
  <si>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</si>
  <si>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</si>
  <si>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</si>
  <si>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</si>
  <si>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</si>
  <si>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</si>
  <si>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</si>
  <si>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</si>
  <si>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</si>
  <si>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</si>
  <si>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</si>
  <si>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</si>
  <si>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</si>
  <si>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</si>
  <si>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</si>
  <si>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</si>
  <si>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</si>
  <si>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</si>
  <si>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</si>
  <si>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</si>
  <si>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</si>
  <si>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</si>
  <si>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</si>
  <si>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</si>
  <si>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</si>
  <si>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</si>
  <si>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</si>
  <si>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</si>
  <si>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</si>
  <si>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</si>
  <si>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</si>
  <si>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</si>
  <si>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</si>
  <si>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</si>
  <si>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</si>
  <si>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</si>
  <si>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</si>
  <si>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</si>
  <si>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</si>
  <si>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</si>
  <si>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</si>
  <si>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</si>
  <si>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</si>
  <si>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</si>
  <si>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</si>
  <si>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</si>
  <si>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</si>
  <si>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</si>
  <si>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</si>
  <si>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</si>
  <si>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</si>
  <si>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</si>
  <si>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</si>
  <si>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</si>
  <si>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</si>
  <si>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</si>
  <si>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</si>
  <si>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</si>
  <si>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</si>
  <si>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</si>
  <si>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</si>
  <si>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</si>
  <si>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</si>
  <si>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</si>
  <si>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</si>
  <si>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</si>
  <si>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</si>
  <si>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</si>
  <si>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</si>
  <si>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</si>
  <si>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</si>
  <si>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</si>
  <si>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</si>
  <si>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</si>
  <si>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</si>
  <si>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</si>
  <si>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</si>
  <si>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</si>
  <si>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</si>
  <si>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</si>
  <si>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</si>
  <si>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</si>
  <si>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</si>
  <si>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</si>
  <si>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</si>
  <si>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</si>
  <si>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</si>
  <si>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</si>
  <si>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</si>
  <si>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</si>
  <si>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</si>
  <si>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</si>
  <si>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</si>
  <si>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</si>
  <si>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</si>
  <si>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</si>
  <si>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</si>
  <si>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</si>
  <si>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</si>
  <si>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</si>
  <si>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</si>
  <si>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</si>
  <si>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</si>
  <si>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</si>
  <si>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</si>
  <si>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</si>
  <si>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</si>
  <si>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</si>
  <si>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</si>
  <si>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</si>
  <si>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</si>
  <si>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</si>
  <si>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</si>
  <si>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</si>
  <si>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</si>
  <si>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</si>
  <si>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</si>
  <si>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</si>
  <si>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</si>
  <si>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</si>
  <si>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</si>
  <si>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</si>
  <si>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</si>
  <si>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</si>
  <si>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</si>
  <si>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</si>
  <si>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</si>
  <si>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</si>
  <si>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</si>
  <si>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</si>
  <si>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</si>
  <si>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</si>
  <si>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</si>
  <si>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</si>
  <si>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</si>
  <si>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</si>
  <si>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</si>
  <si>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</si>
  <si>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</si>
  <si>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</si>
  <si>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</si>
  <si>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</si>
  <si>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</si>
  <si>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</si>
  <si>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</si>
  <si>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</si>
  <si>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</si>
  <si>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</si>
  <si>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</si>
  <si>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</si>
  <si>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</si>
  <si>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</si>
  <si>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</si>
  <si>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</si>
  <si>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</si>
  <si>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</si>
  <si>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</si>
  <si>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</si>
  <si>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</si>
  <si>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</si>
  <si>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</si>
  <si>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</si>
  <si>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</si>
  <si>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</si>
  <si>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</si>
  <si>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</si>
  <si>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</si>
  <si>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</si>
  <si>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</si>
  <si>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</si>
  <si>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</si>
  <si>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</si>
  <si>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</si>
  <si>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</si>
  <si>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</si>
  <si>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</si>
  <si>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</si>
  <si>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</si>
  <si>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</si>
  <si>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</si>
  <si>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</si>
  <si>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</si>
  <si>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</si>
  <si>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</si>
  <si>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</si>
  <si>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</si>
  <si>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</si>
  <si>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</si>
  <si>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</si>
  <si>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</si>
  <si>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</si>
  <si>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</si>
  <si>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</si>
  <si>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</si>
  <si>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</si>
  <si>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</si>
  <si>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</si>
  <si>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</si>
  <si>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</si>
  <si>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</si>
  <si>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</si>
  <si>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</si>
  <si>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</si>
  <si>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</si>
  <si>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</si>
  <si>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</si>
  <si>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</si>
  <si>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</si>
  <si>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</si>
  <si>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</si>
  <si>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</si>
  <si>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</si>
  <si>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</si>
  <si>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</si>
  <si>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</si>
  <si>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</si>
  <si>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</si>
  <si>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</si>
  <si>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</si>
  <si>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</si>
  <si>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</si>
  <si>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</si>
  <si>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</si>
  <si>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</si>
  <si>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</si>
  <si>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</si>
  <si>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</si>
  <si>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</si>
  <si>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</si>
  <si>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</si>
  <si>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</si>
  <si>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</si>
  <si>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</si>
  <si>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</si>
  <si>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</si>
  <si>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</si>
  <si>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</si>
  <si>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</si>
  <si>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</si>
  <si>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</si>
  <si>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</si>
  <si>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</si>
  <si>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</si>
  <si>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</si>
  <si>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</si>
  <si>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</si>
  <si>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</si>
  <si>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</si>
  <si>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</si>
  <si>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</si>
  <si>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</si>
  <si>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</si>
  <si>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</si>
  <si>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</si>
  <si>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</si>
  <si>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</si>
  <si>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</si>
  <si>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</si>
  <si>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</si>
  <si>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</si>
  <si>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</si>
  <si>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</si>
  <si>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</si>
  <si>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</si>
  <si>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</si>
  <si>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</si>
  <si>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</si>
  <si>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</si>
  <si>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</si>
  <si>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</si>
  <si>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</si>
  <si>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</si>
  <si>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</si>
  <si>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</si>
  <si>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</si>
  <si>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</si>
  <si>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</si>
  <si>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</si>
  <si>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</si>
  <si>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</si>
  <si>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</si>
  <si>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</si>
  <si>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</si>
  <si>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</si>
  <si>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</si>
  <si>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</si>
  <si>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</si>
  <si>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</si>
  <si>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</si>
  <si>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</si>
  <si>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</si>
  <si>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</si>
  <si>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</si>
  <si>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</si>
  <si>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</si>
  <si>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</si>
  <si>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</si>
  <si>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</si>
  <si>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</si>
  <si>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</si>
  <si>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</si>
  <si>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</si>
  <si>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</si>
  <si>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</si>
  <si>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</si>
  <si>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</si>
  <si>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</si>
  <si>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</si>
  <si>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</si>
  <si>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</si>
  <si>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</si>
  <si>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</si>
  <si>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</si>
  <si>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</si>
  <si>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</si>
  <si>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</si>
  <si>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</si>
  <si>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</si>
  <si>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</si>
  <si>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</si>
  <si>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</si>
  <si>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</si>
  <si>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</si>
  <si>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</si>
  <si>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</si>
  <si>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</si>
  <si>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</si>
  <si>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</si>
  <si>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</si>
  <si>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</si>
  <si>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</si>
  <si>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</si>
  <si>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</si>
  <si>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</si>
  <si>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</si>
  <si>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</si>
  <si>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</si>
  <si>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</si>
  <si>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</si>
  <si>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</si>
  <si>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</si>
  <si>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</si>
  <si>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</si>
  <si>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</si>
  <si>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</si>
  <si>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</si>
  <si>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</si>
  <si>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</si>
  <si>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</si>
  <si>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</si>
  <si>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</si>
  <si>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</si>
  <si>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</si>
  <si>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</si>
  <si>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</si>
  <si>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</si>
  <si>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</si>
  <si>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</si>
  <si>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</si>
  <si>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</si>
  <si>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</si>
  <si>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</si>
  <si>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</si>
  <si>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</si>
  <si>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</si>
  <si>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</si>
  <si>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</si>
  <si>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</si>
  <si>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</si>
  <si>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</si>
  <si>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</si>
  <si>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</si>
  <si>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</si>
  <si>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</si>
  <si>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</si>
  <si>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</si>
  <si>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</si>
  <si>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</si>
  <si>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</si>
  <si>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</si>
  <si>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</si>
  <si>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</si>
  <si>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</si>
  <si>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</si>
  <si>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</si>
  <si>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</si>
  <si>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</si>
  <si>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</si>
  <si>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</si>
  <si>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</si>
  <si>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</si>
  <si>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</si>
  <si>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</si>
  <si>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</si>
  <si>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</si>
  <si>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</si>
  <si>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</si>
  <si>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</si>
  <si>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</si>
  <si>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</si>
  <si>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</si>
  <si>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</si>
  <si>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</si>
  <si>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</si>
  <si>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</si>
  <si>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</si>
  <si>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</si>
  <si>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</si>
  <si>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</si>
  <si>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</si>
  <si>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</si>
  <si>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</si>
  <si>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</si>
  <si>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</si>
  <si>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</si>
  <si>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</si>
  <si>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</si>
  <si>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</si>
  <si>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</si>
  <si>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</si>
  <si>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</si>
  <si>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</si>
  <si>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</si>
  <si>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</si>
  <si>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</si>
  <si>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</si>
  <si>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</si>
  <si>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</si>
  <si>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</si>
  <si>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</si>
  <si>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</si>
  <si>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</si>
  <si>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</si>
  <si>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</si>
  <si>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</si>
  <si>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</si>
  <si>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</si>
  <si>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</si>
  <si>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</si>
  <si>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</si>
  <si>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</si>
  <si>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</si>
  <si>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</si>
  <si>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</si>
  <si>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</si>
  <si>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</si>
  <si>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</si>
  <si>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</si>
  <si>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</si>
  <si>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</si>
  <si>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</si>
  <si>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</si>
  <si>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</si>
  <si>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</si>
  <si>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</si>
  <si>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</si>
  <si>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</si>
  <si>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</si>
  <si>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</si>
  <si>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</si>
  <si>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</si>
  <si>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</si>
  <si>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</si>
  <si>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</si>
  <si>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</si>
  <si>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</si>
  <si>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</si>
  <si>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</si>
  <si>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</si>
  <si>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</si>
  <si>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</si>
  <si>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</si>
  <si>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</si>
  <si>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</si>
  <si>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</si>
  <si>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</si>
  <si>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</si>
  <si>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</si>
  <si>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</si>
  <si>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</si>
  <si>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</si>
  <si>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</si>
  <si>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</si>
  <si>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</si>
  <si>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</si>
  <si>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</si>
  <si>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</si>
  <si>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</si>
  <si>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</si>
  <si>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</si>
  <si>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</si>
  <si>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</si>
  <si>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</si>
  <si>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</si>
  <si>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</si>
  <si>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</si>
  <si>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</si>
  <si>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</si>
  <si>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</si>
  <si>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</si>
  <si>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</si>
  <si>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</si>
  <si>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</si>
  <si>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</si>
  <si>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</si>
  <si>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</si>
  <si>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</si>
  <si>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</si>
  <si>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</si>
  <si>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</si>
  <si>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</si>
  <si>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</si>
  <si>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</si>
  <si>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</si>
  <si>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</si>
  <si>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</si>
  <si>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</si>
  <si>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</si>
  <si>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</si>
  <si>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</si>
  <si>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</si>
  <si>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</si>
  <si>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</si>
  <si>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</si>
  <si>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</si>
  <si>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</si>
  <si>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</si>
  <si>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</si>
  <si>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</si>
  <si>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</si>
  <si>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</si>
  <si>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</si>
  <si>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</si>
  <si>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</si>
  <si>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</si>
  <si>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</si>
  <si>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</si>
  <si>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</si>
  <si>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</si>
  <si>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</si>
  <si>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</si>
  <si>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</si>
  <si>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</si>
  <si>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</si>
  <si>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</si>
  <si>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</si>
  <si>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</si>
  <si>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</si>
  <si>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</si>
  <si>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</si>
  <si>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</si>
  <si>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</si>
  <si>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</si>
  <si>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</si>
  <si>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</si>
  <si>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</si>
  <si>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</si>
  <si>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</si>
  <si>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</si>
  <si>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</si>
  <si>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</si>
  <si>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</si>
  <si>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</si>
  <si>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</si>
  <si>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</si>
  <si>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</si>
  <si>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</si>
  <si>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</si>
  <si>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</si>
  <si>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</si>
  <si>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</si>
  <si>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</si>
  <si>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</si>
  <si>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</si>
  <si>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</si>
  <si>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</si>
  <si>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</si>
  <si>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</si>
  <si>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</si>
  <si>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</si>
  <si>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</si>
  <si>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</si>
  <si>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</si>
  <si>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</si>
  <si>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</si>
  <si>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</si>
  <si>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</si>
  <si>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</si>
  <si>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</si>
  <si>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</si>
  <si>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</si>
  <si>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</si>
  <si>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</si>
  <si>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</si>
  <si>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</si>
  <si>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</si>
  <si>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</si>
  <si>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</si>
  <si>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</si>
  <si>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</si>
  <si>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</si>
  <si>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</si>
  <si>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</si>
  <si>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</si>
  <si>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</si>
  <si>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</si>
  <si>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</si>
  <si>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</si>
  <si>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</si>
  <si>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</si>
  <si>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</si>
  <si>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</si>
  <si>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</si>
  <si>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</si>
  <si>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</si>
  <si>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</si>
  <si>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</si>
  <si>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</si>
  <si>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</si>
  <si>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</si>
  <si>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</si>
  <si>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</si>
  <si>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</si>
  <si>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</si>
  <si>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</si>
  <si>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</si>
  <si>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</si>
  <si>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</si>
  <si>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</si>
  <si>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</si>
  <si>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</si>
  <si>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</si>
  <si>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</si>
  <si>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</si>
  <si>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</si>
  <si>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</si>
  <si>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</si>
  <si>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</si>
  <si>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</si>
  <si>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</si>
  <si>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</si>
  <si>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</si>
  <si>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</si>
  <si>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</si>
  <si>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</si>
  <si>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</si>
  <si>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</si>
  <si>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</si>
  <si>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</si>
  <si>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</si>
  <si>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</si>
  <si>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</si>
  <si>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</si>
  <si>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</si>
  <si>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</si>
  <si>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</si>
  <si>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</si>
  <si>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</si>
  <si>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</si>
  <si>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</si>
  <si>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</si>
  <si>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</si>
  <si>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</si>
  <si>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</si>
  <si>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</si>
  <si>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</si>
  <si>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</si>
  <si>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</si>
  <si>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</si>
  <si>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</si>
  <si>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</si>
  <si>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</si>
  <si>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</si>
  <si>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</si>
  <si>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</si>
  <si>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</si>
  <si>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</si>
  <si>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</si>
  <si>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</si>
  <si>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</si>
  <si>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</si>
  <si>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</si>
  <si>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</si>
  <si>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</si>
  <si>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</si>
  <si>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</si>
  <si>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</si>
  <si>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</si>
  <si>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</si>
  <si>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</si>
  <si>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</si>
  <si>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</si>
  <si>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</si>
  <si>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</si>
  <si>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</si>
  <si>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</si>
  <si>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</si>
  <si>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</si>
  <si>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</si>
  <si>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</si>
  <si>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</si>
  <si>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</si>
  <si>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</si>
  <si>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</si>
  <si>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</si>
  <si>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</si>
  <si>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</si>
  <si>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</si>
  <si>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</si>
  <si>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</si>
  <si>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</si>
  <si>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</si>
  <si>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</si>
  <si>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</si>
  <si>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</si>
  <si>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</si>
  <si>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</si>
  <si>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</si>
  <si>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</si>
  <si>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</si>
  <si>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</si>
  <si>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</si>
  <si>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</si>
  <si>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</si>
  <si>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</si>
  <si>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</si>
  <si>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</si>
  <si>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</si>
  <si>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</si>
  <si>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</si>
  <si>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</si>
  <si>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</si>
  <si>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</si>
  <si>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</si>
  <si>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</si>
  <si>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</si>
  <si>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</si>
  <si>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</si>
  <si>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</si>
  <si>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</si>
  <si>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</si>
  <si>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</si>
  <si>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</si>
  <si>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</si>
  <si>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</si>
  <si>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</si>
  <si>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</si>
  <si>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</si>
  <si>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</si>
  <si>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</si>
  <si>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</si>
  <si>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</si>
  <si>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</si>
  <si>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</si>
  <si>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</si>
  <si>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</si>
  <si>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</si>
  <si>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</si>
  <si>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</si>
  <si>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</si>
  <si>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</si>
  <si>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</si>
  <si>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</si>
  <si>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</si>
  <si>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</si>
  <si>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</si>
  <si>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</si>
  <si>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</si>
  <si>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</si>
  <si>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</si>
  <si>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</si>
  <si>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</si>
  <si>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</si>
  <si>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</si>
  <si>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</si>
  <si>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</si>
  <si>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</si>
  <si>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</si>
  <si>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</si>
  <si>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</si>
  <si>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</si>
  <si>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</si>
  <si>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</si>
  <si>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</si>
  <si>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</si>
  <si>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</si>
  <si>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</si>
  <si>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</si>
  <si>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</si>
  <si>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</si>
  <si>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</si>
  <si>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</si>
  <si>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</si>
  <si>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</si>
  <si>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</si>
  <si>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</si>
  <si>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</si>
  <si>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</si>
  <si>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</si>
  <si>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</si>
  <si>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</si>
  <si>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</si>
  <si>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</si>
  <si>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</si>
  <si>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</si>
  <si>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</si>
  <si>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</si>
  <si>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</si>
  <si>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</si>
  <si>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</si>
  <si>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</si>
  <si>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</si>
  <si>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</si>
  <si>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</si>
  <si>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</si>
  <si>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</si>
  <si>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</si>
  <si>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</si>
  <si>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</si>
  <si>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</si>
  <si>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</si>
  <si>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</si>
  <si>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</si>
  <si>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</si>
  <si>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</si>
  <si>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</si>
  <si>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</si>
  <si>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</si>
  <si>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</si>
  <si>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</si>
  <si>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</si>
  <si>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</si>
  <si>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</si>
  <si>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</si>
  <si>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</si>
  <si>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</si>
  <si>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</si>
  <si>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</si>
  <si>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</si>
  <si>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</si>
  <si>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</si>
  <si>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</si>
  <si>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</si>
  <si>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</si>
  <si>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</si>
  <si>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</si>
  <si>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</si>
  <si>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</si>
  <si>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</si>
  <si>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</si>
  <si>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</si>
  <si>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</si>
  <si>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</si>
  <si>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</si>
  <si>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</si>
  <si>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</si>
  <si>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</si>
  <si>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</si>
  <si>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</si>
  <si>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</si>
  <si>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</si>
  <si>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</si>
  <si>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</si>
  <si>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</si>
  <si>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</si>
  <si>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</si>
  <si>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</si>
  <si>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</si>
  <si>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</si>
  <si>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</si>
  <si>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</si>
  <si>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</si>
  <si>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</si>
  <si>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</si>
  <si>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</si>
  <si>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</si>
  <si>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</si>
  <si>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</si>
  <si>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</si>
  <si>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</si>
  <si>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</si>
  <si>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</si>
  <si>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</si>
  <si>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</si>
  <si>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</si>
  <si>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</si>
  <si>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</si>
  <si>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</si>
  <si>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</si>
  <si>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</si>
  <si>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</si>
  <si>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</si>
  <si>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</si>
  <si>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</si>
  <si>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</si>
  <si>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</si>
  <si>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</si>
  <si>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</si>
  <si>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</si>
  <si>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</si>
  <si>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</si>
  <si>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</si>
  <si>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</si>
  <si>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</si>
  <si>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</si>
  <si>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</si>
  <si>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</si>
  <si>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</si>
  <si>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</si>
  <si>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</si>
  <si>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</si>
  <si>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</si>
  <si>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</si>
  <si>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</si>
  <si>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</si>
  <si>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</si>
  <si>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</si>
  <si>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</si>
  <si>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</si>
  <si>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</si>
  <si>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</si>
  <si>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</si>
  <si>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</si>
  <si>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</si>
  <si>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</si>
  <si>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</si>
  <si>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</si>
  <si>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</si>
  <si>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</si>
  <si>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</si>
  <si>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</si>
  <si>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</si>
  <si>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</si>
  <si>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</si>
  <si>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</si>
  <si>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</si>
  <si>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</si>
  <si>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</si>
  <si>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</si>
  <si>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</si>
  <si>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</si>
  <si>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</si>
  <si>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</si>
  <si>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</si>
  <si>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</si>
  <si>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</si>
  <si>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</si>
  <si>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</si>
  <si>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</si>
  <si>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</si>
  <si>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</si>
  <si>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</si>
  <si>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</si>
  <si>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</si>
  <si>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</si>
  <si>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</si>
  <si>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</si>
  <si>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</si>
  <si>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</si>
  <si>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</si>
  <si>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</si>
  <si>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</si>
  <si>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</si>
  <si>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</si>
  <si>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</si>
  <si>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</si>
  <si>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</si>
  <si>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</si>
  <si>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</si>
  <si>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</si>
  <si>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</si>
  <si>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</si>
  <si>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</si>
  <si>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</si>
  <si>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</si>
  <si>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</si>
  <si>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</si>
  <si>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</si>
  <si>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</si>
  <si>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</si>
  <si>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</si>
  <si>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</si>
  <si>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</si>
  <si>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</si>
  <si>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</si>
  <si>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</si>
  <si>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</si>
  <si>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</si>
  <si>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</si>
  <si>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</si>
  <si>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</si>
  <si>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</si>
  <si>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</si>
  <si>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</si>
  <si>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</si>
  <si>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</si>
  <si>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</si>
  <si>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</si>
  <si>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</si>
  <si>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</si>
  <si>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</si>
  <si>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</si>
  <si>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</si>
  <si>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</si>
  <si>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</si>
  <si>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</si>
  <si>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</si>
  <si>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</si>
  <si>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</si>
  <si>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</si>
  <si>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</si>
  <si>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</si>
  <si>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</si>
  <si>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</si>
  <si>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</si>
  <si>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</si>
  <si>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</si>
  <si>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</si>
  <si>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</si>
  <si>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</si>
  <si>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</si>
  <si>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</si>
  <si>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</si>
  <si>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</si>
  <si>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</si>
  <si>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</si>
  <si>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</si>
  <si>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</si>
  <si>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</si>
  <si>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</si>
  <si>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</si>
  <si>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</si>
  <si>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</si>
  <si>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</si>
  <si>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</si>
  <si>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</si>
  <si>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</si>
  <si>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</si>
  <si>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</si>
  <si>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</si>
  <si>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</si>
  <si>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</si>
  <si>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</si>
  <si>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</si>
  <si>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</si>
  <si>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</si>
  <si>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</si>
  <si>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</si>
  <si>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</si>
  <si>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</si>
  <si>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</si>
  <si>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</si>
  <si>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</si>
  <si>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</si>
  <si>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</si>
  <si>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</si>
  <si>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</si>
  <si>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</si>
  <si>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</si>
  <si>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</si>
  <si>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</si>
  <si>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</si>
  <si>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</si>
  <si>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</si>
  <si>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</si>
  <si>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</si>
  <si>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</si>
  <si>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</si>
  <si>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</si>
  <si>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</si>
  <si>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</si>
  <si>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</si>
  <si>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</si>
  <si>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</si>
  <si>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</si>
  <si>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</si>
  <si>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</si>
  <si>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</si>
  <si>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</si>
  <si>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</si>
  <si>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</si>
  <si>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</si>
  <si>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</si>
  <si>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</si>
  <si>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</si>
  <si>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</si>
  <si>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</si>
  <si>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</si>
  <si>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</si>
  <si>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</si>
  <si>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</si>
  <si>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</si>
  <si>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</si>
  <si>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</si>
  <si>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</si>
  <si>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</si>
  <si>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</si>
  <si>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</si>
  <si>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</si>
  <si>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</si>
  <si>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</si>
  <si>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</si>
  <si>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</si>
  <si>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</si>
  <si>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</si>
  <si>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</si>
  <si>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</si>
  <si>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</si>
  <si>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</si>
  <si>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</si>
  <si>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</si>
  <si>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</si>
  <si>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</si>
  <si>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</si>
  <si>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</si>
  <si>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</si>
  <si>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</si>
  <si>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</si>
  <si>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</si>
  <si>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</si>
  <si>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</si>
  <si>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</si>
  <si>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</si>
  <si>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</si>
  <si>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</si>
  <si>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</si>
  <si>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</si>
  <si>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</si>
  <si>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</si>
  <si>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</si>
  <si>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</si>
  <si>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</si>
  <si>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</si>
  <si>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</si>
  <si>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</si>
  <si>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</si>
  <si>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</si>
  <si>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</si>
  <si>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</si>
  <si>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</si>
  <si>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</si>
  <si>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</si>
  <si>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</si>
  <si>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</si>
  <si>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</si>
  <si>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</si>
  <si>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</si>
  <si>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</si>
  <si>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</si>
  <si>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</si>
  <si>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</si>
  <si>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</si>
  <si>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</si>
  <si>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</si>
  <si>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</si>
  <si>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</si>
  <si>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</si>
  <si>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</si>
  <si>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</si>
  <si>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</si>
  <si>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</si>
  <si>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</si>
  <si>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</si>
  <si>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</si>
  <si>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</si>
  <si>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</si>
  <si>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</si>
  <si>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</si>
  <si>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</si>
  <si>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</si>
  <si>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</si>
  <si>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</si>
  <si>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</si>
  <si>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</si>
  <si>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</si>
  <si>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</si>
  <si>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</si>
  <si>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</si>
  <si>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</si>
  <si>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</si>
  <si>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</si>
  <si>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</si>
  <si>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</si>
  <si>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</si>
  <si>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</si>
  <si>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</si>
  <si>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</si>
  <si>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</si>
  <si>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</si>
  <si>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</si>
  <si>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</si>
  <si>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</si>
  <si>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</si>
  <si>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</si>
  <si>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</si>
  <si>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</si>
  <si>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</si>
  <si>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</si>
  <si>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</si>
  <si>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</si>
  <si>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</si>
  <si>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</si>
  <si>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</si>
  <si>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</si>
  <si>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</si>
  <si>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</si>
  <si>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</si>
  <si>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</si>
  <si>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</si>
  <si>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</si>
  <si>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</si>
  <si>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</si>
  <si>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</si>
  <si>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</si>
  <si>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</si>
  <si>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</si>
  <si>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</si>
  <si>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</si>
  <si>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</si>
  <si>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</si>
  <si>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</si>
  <si>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</si>
  <si>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</si>
  <si>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</si>
  <si>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</si>
  <si>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</si>
  <si>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</si>
  <si>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</si>
  <si>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</si>
  <si>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</si>
  <si>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</si>
  <si>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</si>
  <si>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</si>
  <si>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</si>
  <si>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</si>
  <si>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</si>
  <si>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</si>
  <si>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</si>
  <si>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</si>
  <si>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</si>
  <si>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</si>
  <si>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</si>
  <si>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</si>
  <si>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</si>
  <si>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</si>
  <si>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</si>
  <si>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</si>
  <si>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</si>
  <si>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</si>
  <si>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</si>
  <si>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</si>
  <si>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</si>
  <si>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</si>
  <si>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</si>
  <si>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</si>
  <si>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</si>
  <si>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</si>
  <si>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</si>
  <si>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</si>
  <si>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</si>
  <si>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</si>
  <si>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</si>
  <si>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</si>
  <si>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</si>
  <si>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</si>
  <si>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</si>
  <si>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</si>
  <si>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</si>
  <si>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</si>
  <si>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</si>
  <si>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</si>
  <si>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</si>
  <si>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</si>
  <si>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</si>
  <si>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</si>
  <si>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</si>
  <si>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</si>
  <si>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</si>
  <si>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</si>
  <si>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</si>
  <si>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</si>
  <si>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</si>
  <si>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</si>
  <si>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</si>
  <si>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</si>
  <si>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</si>
  <si>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</si>
  <si>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</si>
  <si>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</si>
  <si>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</si>
  <si>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</si>
  <si>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</si>
  <si>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</si>
  <si>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</si>
  <si>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</si>
  <si>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</si>
  <si>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</si>
  <si>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</si>
  <si>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</si>
  <si>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</si>
  <si>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</si>
  <si>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</si>
  <si>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</si>
  <si>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</si>
  <si>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</si>
  <si>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</si>
  <si>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</si>
  <si>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</si>
  <si>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</si>
  <si>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</si>
  <si>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</si>
  <si>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</si>
  <si>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</si>
  <si>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</si>
  <si>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</si>
  <si>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</si>
  <si>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</si>
  <si>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</si>
  <si>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</si>
  <si>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</si>
  <si>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</si>
  <si>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</si>
  <si>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</si>
  <si>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</si>
  <si>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</si>
  <si>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</si>
  <si>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</si>
  <si>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</si>
  <si>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</si>
  <si>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</si>
  <si>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</si>
  <si>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</si>
  <si>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</si>
  <si>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</si>
  <si>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</si>
  <si>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</si>
  <si>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</si>
  <si>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</si>
  <si>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</si>
  <si>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</si>
  <si>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</si>
  <si>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</si>
  <si>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</si>
  <si>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</si>
  <si>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</si>
  <si>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</si>
  <si>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</si>
  <si>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</si>
  <si>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</si>
  <si>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</si>
  <si>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</si>
  <si>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</si>
  <si>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</si>
  <si>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</si>
  <si>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</si>
  <si>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</si>
  <si>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</si>
  <si>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</si>
  <si>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</si>
  <si>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</si>
  <si>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</si>
  <si>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</si>
  <si>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</si>
  <si>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</si>
  <si>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</si>
  <si>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</si>
  <si>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</si>
  <si>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</si>
  <si>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</si>
  <si>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</si>
  <si>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</si>
  <si>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</si>
  <si>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</si>
  <si>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</si>
  <si>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</si>
  <si>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</si>
  <si>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</si>
  <si>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</si>
  <si>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</si>
  <si>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</si>
  <si>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</si>
  <si>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</si>
  <si>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</si>
  <si>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</si>
  <si>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</si>
  <si>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</si>
  <si>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</si>
  <si>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</si>
  <si>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</si>
  <si>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</si>
  <si>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</si>
  <si>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</si>
  <si>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</si>
  <si>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</si>
  <si>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</si>
  <si>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</si>
  <si>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</si>
  <si>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</si>
  <si>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</si>
  <si>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</si>
  <si>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</si>
  <si>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</si>
  <si>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</si>
  <si>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</si>
  <si>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</si>
  <si>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</si>
  <si>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</si>
  <si>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</si>
  <si>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</si>
  <si>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</si>
  <si>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</si>
  <si>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</si>
  <si>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</si>
  <si>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</si>
  <si>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</si>
  <si>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</si>
  <si>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</si>
  <si>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</si>
  <si>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</si>
  <si>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</si>
  <si>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</si>
  <si>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</si>
  <si>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</si>
  <si>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</si>
  <si>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</si>
  <si>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</si>
  <si>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</si>
  <si>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</si>
  <si>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</si>
  <si>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</si>
  <si>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</si>
  <si>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</si>
  <si>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</si>
  <si>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</si>
  <si>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</si>
  <si>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</si>
  <si>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</si>
  <si>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</si>
  <si>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</si>
  <si>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</si>
  <si>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</si>
  <si>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</si>
  <si>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</si>
  <si>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</si>
  <si>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</si>
  <si>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</si>
  <si>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</si>
  <si>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</si>
  <si>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</si>
  <si>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</si>
  <si>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</si>
  <si>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</si>
  <si>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</si>
  <si>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</si>
  <si>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</si>
  <si>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</si>
  <si>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</si>
  <si>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</si>
  <si>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</si>
  <si>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</si>
  <si>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</si>
  <si>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</si>
  <si>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</si>
  <si>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</si>
  <si>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</si>
  <si>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</si>
  <si>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</si>
  <si>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</si>
  <si>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</si>
  <si>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</si>
  <si>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</si>
  <si>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</si>
  <si>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</si>
  <si>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</si>
  <si>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</si>
  <si>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</si>
  <si>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</si>
  <si>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</si>
  <si>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</si>
  <si>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</si>
  <si>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</si>
  <si>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</si>
  <si>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</si>
  <si>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</si>
  <si>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</si>
  <si>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</si>
  <si>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</si>
  <si>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</si>
  <si>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</si>
  <si>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</si>
  <si>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</si>
  <si>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</si>
  <si>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</si>
  <si>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</si>
  <si>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</si>
  <si>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</si>
  <si>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</si>
  <si>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</si>
  <si>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</si>
  <si>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</si>
  <si>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</si>
  <si>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</si>
  <si>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</si>
  <si>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</si>
  <si>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</si>
  <si>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</si>
  <si>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</si>
  <si>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</si>
  <si>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</si>
  <si>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</si>
  <si>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</si>
  <si>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</si>
  <si>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</si>
  <si>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</si>
  <si>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</si>
  <si>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</si>
  <si>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</si>
  <si>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</si>
  <si>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</si>
  <si>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</si>
  <si>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</si>
  <si>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</si>
  <si>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</si>
  <si>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</si>
  <si>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</si>
  <si>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</si>
  <si>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</si>
  <si>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</si>
  <si>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</si>
  <si>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</si>
  <si>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</si>
  <si>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</si>
  <si>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</si>
  <si>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</si>
  <si>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</si>
  <si>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</si>
  <si>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</si>
  <si>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</si>
  <si>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</si>
  <si>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</si>
  <si>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</si>
  <si>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</si>
  <si>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</si>
  <si>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</si>
  <si>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</si>
  <si>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</si>
  <si>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</si>
  <si>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</si>
  <si>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</si>
  <si>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</si>
  <si>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</si>
  <si>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</si>
  <si>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</si>
  <si>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</si>
  <si>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</si>
  <si>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</si>
  <si>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</si>
  <si>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</si>
  <si>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</si>
  <si>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</si>
  <si>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</si>
  <si>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</si>
  <si>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</si>
  <si>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</si>
  <si>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</si>
  <si>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</si>
  <si>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</si>
  <si>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</si>
  <si>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</si>
  <si>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</si>
  <si>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</si>
  <si>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</si>
  <si>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</si>
  <si>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</si>
  <si>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</si>
  <si>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</si>
  <si>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</si>
  <si>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</si>
  <si>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</si>
  <si>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</si>
  <si>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</si>
  <si>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</si>
  <si>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</si>
  <si>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</si>
  <si>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</si>
  <si>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</si>
  <si>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</si>
  <si>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</si>
  <si>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</si>
  <si>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</si>
  <si>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</si>
  <si>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</si>
  <si>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</si>
  <si>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</si>
  <si>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</si>
  <si>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</si>
  <si>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</si>
  <si>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</si>
  <si>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</si>
  <si>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</si>
  <si>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</si>
  <si>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</si>
  <si>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</si>
  <si>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</si>
  <si>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</si>
  <si>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</si>
  <si>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</si>
  <si>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</si>
  <si>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</si>
  <si>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</si>
  <si>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</si>
  <si>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</si>
  <si>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</si>
  <si>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</si>
  <si>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</si>
  <si>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</si>
  <si>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</si>
  <si>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</si>
  <si>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</si>
  <si>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</si>
  <si>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</si>
  <si>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</si>
  <si>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</si>
  <si>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</si>
  <si>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</si>
  <si>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</si>
  <si>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</si>
  <si>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</si>
  <si>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</si>
  <si>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</si>
  <si>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</si>
  <si>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</si>
  <si>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</si>
  <si>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</si>
  <si>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</si>
  <si>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</si>
  <si>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</si>
  <si>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</si>
  <si>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</si>
  <si>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</si>
  <si>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</si>
  <si>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</si>
  <si>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</si>
  <si>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</si>
  <si>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</si>
  <si>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</si>
  <si>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</si>
  <si>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</si>
  <si>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</si>
  <si>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</si>
  <si>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</si>
  <si>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</si>
  <si>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</si>
  <si>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</si>
  <si>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</si>
  <si>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</si>
  <si>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</si>
  <si>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</si>
  <si>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</si>
  <si>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</si>
  <si>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</si>
  <si>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</si>
  <si>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</si>
  <si>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</si>
  <si>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</si>
  <si>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</si>
  <si>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</si>
  <si>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</si>
  <si>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</si>
  <si>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</si>
  <si>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</si>
  <si>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</si>
  <si>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</si>
  <si>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</si>
  <si>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</si>
  <si>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</si>
  <si>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</si>
  <si>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</si>
  <si>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</si>
  <si>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</si>
  <si>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</si>
  <si>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</si>
  <si>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</si>
  <si>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</si>
  <si>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</si>
  <si>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</si>
  <si>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</si>
  <si>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</si>
  <si>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</si>
  <si>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</si>
  <si>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</si>
  <si>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</si>
  <si>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</si>
  <si>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</si>
  <si>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</si>
  <si>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</si>
  <si>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</si>
  <si>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</si>
  <si>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</si>
  <si>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</si>
  <si>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</si>
  <si>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</si>
  <si>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</si>
  <si>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</si>
  <si>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</si>
  <si>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</si>
  <si>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</si>
  <si>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</si>
  <si>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</si>
  <si>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</si>
  <si>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</si>
  <si>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</si>
  <si>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</si>
  <si>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</si>
  <si>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</si>
  <si>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</si>
  <si>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</si>
  <si>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</si>
  <si>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</si>
  <si>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</si>
  <si>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</si>
  <si>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</si>
  <si>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</si>
  <si>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</si>
  <si>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</si>
  <si>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</si>
  <si>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</si>
  <si>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</si>
  <si>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</si>
  <si>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</si>
  <si>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</si>
  <si>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</si>
  <si>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</si>
  <si>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</si>
  <si>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</si>
  <si>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</si>
  <si>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</si>
  <si>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</si>
  <si>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</si>
  <si>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</si>
  <si>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</si>
  <si>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</si>
  <si>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</si>
  <si>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</si>
  <si>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</si>
  <si>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</si>
  <si>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</si>
  <si>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</si>
  <si>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</si>
  <si>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</si>
  <si>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</si>
  <si>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</si>
  <si>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</si>
  <si>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</si>
  <si>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</si>
  <si>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</si>
  <si>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</si>
  <si>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</si>
  <si>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</si>
  <si>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</si>
  <si>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</si>
  <si>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</si>
  <si>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</si>
  <si>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</si>
  <si>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</si>
  <si>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</si>
  <si>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</si>
  <si>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</si>
  <si>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</si>
  <si>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</si>
  <si>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</si>
  <si>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</si>
  <si>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</si>
  <si>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</si>
  <si>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</si>
  <si>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</si>
  <si>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</si>
  <si>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</si>
  <si>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</si>
  <si>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</si>
  <si>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</si>
  <si>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</si>
  <si>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</si>
  <si>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</si>
  <si>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</si>
  <si>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</si>
  <si>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</si>
  <si>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</si>
  <si>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</si>
  <si>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</si>
  <si>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</si>
  <si>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</si>
  <si>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</si>
  <si>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</si>
  <si>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</si>
  <si>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</si>
  <si>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</si>
  <si>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</si>
  <si>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</si>
  <si>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</si>
  <si>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</si>
  <si>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</si>
  <si>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</si>
  <si>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</si>
  <si>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</si>
  <si>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</si>
  <si>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</si>
  <si>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</si>
  <si>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</si>
  <si>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</si>
  <si>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</si>
  <si>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</si>
  <si>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</si>
  <si>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</si>
  <si>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</si>
  <si>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</si>
  <si>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</si>
  <si>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</si>
  <si>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</si>
  <si>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</si>
  <si>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</si>
  <si>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</si>
  <si>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</si>
  <si>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</si>
  <si>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</si>
  <si>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</si>
  <si>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</si>
  <si>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</si>
  <si>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</si>
  <si>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</si>
  <si>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</si>
  <si>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</si>
  <si>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</si>
  <si>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</si>
  <si>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</si>
  <si>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</si>
  <si>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</si>
  <si>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</si>
  <si>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</si>
  <si>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</si>
  <si>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</si>
  <si>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</si>
  <si>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</si>
  <si>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</si>
  <si>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</si>
  <si>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</si>
  <si>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</si>
  <si>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</si>
  <si>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</si>
  <si>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</si>
  <si>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</si>
  <si>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</si>
  <si>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</si>
  <si>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</si>
  <si>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</si>
  <si>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</si>
  <si>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</si>
  <si>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</si>
  <si>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</si>
  <si>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</si>
  <si>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</si>
  <si>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</si>
  <si>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</si>
  <si>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</si>
  <si>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</si>
  <si>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</si>
  <si>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</si>
  <si>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</si>
  <si>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</si>
  <si>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</si>
  <si>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</si>
  <si>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</si>
  <si>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</si>
  <si>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</si>
  <si>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</si>
  <si>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</si>
  <si>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</si>
  <si>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</si>
  <si>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</si>
  <si>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</si>
  <si>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</si>
  <si>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</si>
  <si>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</si>
  <si>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</si>
  <si>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</si>
  <si>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</si>
  <si>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</si>
  <si>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</si>
  <si>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</si>
  <si>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</si>
  <si>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</si>
  <si>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</si>
  <si>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</si>
  <si>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</si>
  <si>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</si>
  <si>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</si>
  <si>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</si>
  <si>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</si>
  <si>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</si>
  <si>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</si>
  <si>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</si>
  <si>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</si>
  <si>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</si>
  <si>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</si>
  <si>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</si>
  <si>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</si>
  <si>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</si>
  <si>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</si>
  <si>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</si>
  <si>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</si>
  <si>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</si>
  <si>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</si>
  <si>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</si>
  <si>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</si>
  <si>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</si>
  <si>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</si>
  <si>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</si>
  <si>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</si>
  <si>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</si>
  <si>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</si>
  <si>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</si>
  <si>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</si>
  <si>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</si>
  <si>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</si>
  <si>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</si>
  <si>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</si>
  <si>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</si>
  <si>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</si>
  <si>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</si>
  <si>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</si>
  <si>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</si>
  <si>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</si>
  <si>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</si>
  <si>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</si>
  <si>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</si>
  <si>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</si>
  <si>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</si>
  <si>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</si>
  <si>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</si>
  <si>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</si>
  <si>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</si>
  <si>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</si>
  <si>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</si>
  <si>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</si>
  <si>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</si>
  <si>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</si>
  <si>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</si>
  <si>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</si>
  <si>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</si>
  <si>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</si>
  <si>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</si>
  <si>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</si>
  <si>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</si>
  <si>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</si>
  <si>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</si>
  <si>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</si>
  <si>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</si>
  <si>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</si>
  <si>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</si>
  <si>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</si>
  <si>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</si>
  <si>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</si>
  <si>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</si>
  <si>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</si>
  <si>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</si>
  <si>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</si>
  <si>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</si>
  <si>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</si>
  <si>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</si>
  <si>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</si>
  <si>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</si>
  <si>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</si>
  <si>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</si>
  <si>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</si>
  <si>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</si>
  <si>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</si>
  <si>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</si>
  <si>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</si>
  <si>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</si>
  <si>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</si>
  <si>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</si>
  <si>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</si>
  <si>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</si>
  <si>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</si>
  <si>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</si>
  <si>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</si>
  <si>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</si>
  <si>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</si>
  <si>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</si>
  <si>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</si>
  <si>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</si>
  <si>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</si>
  <si>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</si>
  <si>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</si>
  <si>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</si>
  <si>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</si>
  <si>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</si>
  <si>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</si>
  <si>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</si>
  <si>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</si>
  <si>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</si>
  <si>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</si>
  <si>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</si>
  <si>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</si>
  <si>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</si>
  <si>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</si>
  <si>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</si>
  <si>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</si>
  <si>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</si>
  <si>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</si>
  <si>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</si>
  <si>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</si>
  <si>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</si>
  <si>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</si>
  <si>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</si>
  <si>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</si>
  <si>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</si>
  <si>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</si>
  <si>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</si>
  <si>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</si>
  <si>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</si>
  <si>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</si>
  <si>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</si>
  <si>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</si>
  <si>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</si>
  <si>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</si>
  <si>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</si>
  <si>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</si>
  <si>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</si>
  <si>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</si>
  <si>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</si>
  <si>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</si>
  <si>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</si>
  <si>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</si>
  <si>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</si>
  <si>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</si>
  <si>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</si>
  <si>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</si>
  <si>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</si>
  <si>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</si>
  <si>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</si>
  <si>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</si>
  <si>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</si>
  <si>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</si>
  <si>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</si>
  <si>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</si>
  <si>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</si>
  <si>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</si>
  <si>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</si>
  <si>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</si>
  <si>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</si>
  <si>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</si>
  <si>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</si>
  <si>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</si>
  <si>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</si>
  <si>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</si>
  <si>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</si>
  <si>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</si>
  <si>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</si>
  <si>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</si>
  <si>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</si>
  <si>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</si>
  <si>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</si>
  <si>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</si>
  <si>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</si>
  <si>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</si>
  <si>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</si>
  <si>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</si>
  <si>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</si>
  <si>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</si>
  <si>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</si>
  <si>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</si>
  <si>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</si>
  <si>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</si>
  <si>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</si>
  <si>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</si>
  <si>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</si>
  <si>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</si>
  <si>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</si>
  <si>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</si>
  <si>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</si>
  <si>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</si>
  <si>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</si>
  <si>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</si>
  <si>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</si>
  <si>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</si>
  <si>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</si>
  <si>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</si>
  <si>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</si>
  <si>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</si>
  <si>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</si>
  <si>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</si>
  <si>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</si>
  <si>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</si>
  <si>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</si>
  <si>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</si>
  <si>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</si>
  <si>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</si>
  <si>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</si>
  <si>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</si>
  <si>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</si>
  <si>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</si>
  <si>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</si>
  <si>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</si>
  <si>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</si>
  <si>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</si>
  <si>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</si>
  <si>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</si>
  <si>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</si>
  <si>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</si>
  <si>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</si>
  <si>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</si>
  <si>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</si>
  <si>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</si>
  <si>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</si>
  <si>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</si>
  <si>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</si>
  <si>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</si>
  <si>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</si>
  <si>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</si>
  <si>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</si>
  <si>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</si>
  <si>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</si>
  <si>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</si>
  <si>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</si>
  <si>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</si>
  <si>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</si>
  <si>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</si>
  <si>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</si>
  <si>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</si>
  <si>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</si>
  <si>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</si>
  <si>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</si>
  <si>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</si>
  <si>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</si>
  <si>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</si>
  <si>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</si>
  <si>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</si>
  <si>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</si>
  <si>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</si>
  <si>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</si>
  <si>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</si>
  <si>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</si>
  <si>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</si>
  <si>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</si>
  <si>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</si>
  <si>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</si>
  <si>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</si>
  <si>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</si>
  <si>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</si>
  <si>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</si>
  <si>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</si>
  <si>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</si>
  <si>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</si>
  <si>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</si>
  <si>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</si>
  <si>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</si>
  <si>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</si>
  <si>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</si>
  <si>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</si>
  <si>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</si>
  <si>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</si>
  <si>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</si>
  <si>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</si>
  <si>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</si>
  <si>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</si>
  <si>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</si>
  <si>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</si>
  <si>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</si>
  <si>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</si>
  <si>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</si>
  <si>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</si>
  <si>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</si>
  <si>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</si>
  <si>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</si>
  <si>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</si>
  <si>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</si>
  <si>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</si>
  <si>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</si>
  <si>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</si>
  <si>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</si>
  <si>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</si>
  <si>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</si>
  <si>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</si>
  <si>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</si>
  <si>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</si>
  <si>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</si>
  <si>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</si>
  <si>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</si>
  <si>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</si>
  <si>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</si>
  <si>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</si>
  <si>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</si>
  <si>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</si>
  <si>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</si>
  <si>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</si>
  <si>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</si>
  <si>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</si>
  <si>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</si>
  <si>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</si>
  <si>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</si>
  <si>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</si>
  <si>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</si>
  <si>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</si>
  <si>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</si>
  <si>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</si>
  <si>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</si>
  <si>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</si>
  <si>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</si>
  <si>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</si>
  <si>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</si>
  <si>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</si>
  <si>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</si>
  <si>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</si>
  <si>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</si>
  <si>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</si>
  <si>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</si>
  <si>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</si>
  <si>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</si>
  <si>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</si>
  <si>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</si>
  <si>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</si>
  <si>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</si>
  <si>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</si>
  <si>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</si>
  <si>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</si>
  <si>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</si>
  <si>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</si>
  <si>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</si>
  <si>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</si>
  <si>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</si>
  <si>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</si>
  <si>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</si>
  <si>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</si>
  <si>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</si>
  <si>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</si>
  <si>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</si>
  <si>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</si>
  <si>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</si>
  <si>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</si>
  <si>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</si>
  <si>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</si>
  <si>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</si>
  <si>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</si>
  <si>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</si>
  <si>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</si>
  <si>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</si>
  <si>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</si>
  <si>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</si>
  <si>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</si>
  <si>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</si>
  <si>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</si>
  <si>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</si>
  <si>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</si>
  <si>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</si>
  <si>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</si>
  <si>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</si>
  <si>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</si>
  <si>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</si>
  <si>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</si>
  <si>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</si>
  <si>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</si>
  <si>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</si>
  <si>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</si>
  <si>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</si>
  <si>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</si>
  <si>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</si>
  <si>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</si>
  <si>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</si>
  <si>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</si>
  <si>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</si>
  <si>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</si>
  <si>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</si>
  <si>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</si>
  <si>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</si>
  <si>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</si>
  <si>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</si>
  <si>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</si>
  <si>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</si>
  <si>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</si>
  <si>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</si>
  <si>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</si>
  <si>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</si>
  <si>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</si>
  <si>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</si>
  <si>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</si>
  <si>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</si>
  <si>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</si>
  <si>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</si>
  <si>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</si>
  <si>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</si>
  <si>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</si>
  <si>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</si>
  <si>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</si>
  <si>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</si>
  <si>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</si>
  <si>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</si>
  <si>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</si>
  <si>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</si>
  <si>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</si>
  <si>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</si>
  <si>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</si>
  <si>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</si>
  <si>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</si>
  <si>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</si>
  <si>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</si>
  <si>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</si>
  <si>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</si>
  <si>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</si>
  <si>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</si>
  <si>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</si>
  <si>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</si>
  <si>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</si>
  <si>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</si>
  <si>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</si>
  <si>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</si>
  <si>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</si>
  <si>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</si>
  <si>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</si>
  <si>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</si>
  <si>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</si>
  <si>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</si>
  <si>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</si>
  <si>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</si>
  <si>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</si>
  <si>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</si>
  <si>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</si>
  <si>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</si>
  <si>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</si>
  <si>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</si>
  <si>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</si>
  <si>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</si>
  <si>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</si>
  <si>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</si>
  <si>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</si>
  <si>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</si>
  <si>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</si>
  <si>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</si>
  <si>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</si>
  <si>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</si>
  <si>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</si>
  <si>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</si>
  <si>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</si>
  <si>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</si>
  <si>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</si>
  <si>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</si>
  <si>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</si>
  <si>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</si>
  <si>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</si>
  <si>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</si>
  <si>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</si>
  <si>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</si>
  <si>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</si>
  <si>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</si>
  <si>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</si>
  <si>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</si>
  <si>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</si>
  <si>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</si>
  <si>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</si>
  <si>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</si>
  <si>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</si>
  <si>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</si>
  <si>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</si>
  <si>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</si>
  <si>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</si>
  <si>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</si>
  <si>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</si>
  <si>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</si>
  <si>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</si>
  <si>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</si>
  <si>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</si>
  <si>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</si>
  <si>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</si>
  <si>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</si>
  <si>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</si>
  <si>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</si>
  <si>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</si>
  <si>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</si>
  <si>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</si>
  <si>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</si>
  <si>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</si>
  <si>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</si>
  <si>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</si>
  <si>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</si>
  <si>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</si>
  <si>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</si>
  <si>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</si>
  <si>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</si>
  <si>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</si>
  <si>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</si>
  <si>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</si>
  <si>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</si>
  <si>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</si>
  <si>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</si>
  <si>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</si>
  <si>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</si>
  <si>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</si>
  <si>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</si>
  <si>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</si>
  <si>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</si>
  <si>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</si>
  <si>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</si>
  <si>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</si>
  <si>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</si>
  <si>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</si>
  <si>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</si>
  <si>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</si>
  <si>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</si>
  <si>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</si>
  <si>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</si>
  <si>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</si>
  <si>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</si>
  <si>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</si>
  <si>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</si>
  <si>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</si>
  <si>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</si>
  <si>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</si>
  <si>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</si>
  <si>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</si>
  <si>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</si>
  <si>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</si>
  <si>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</si>
  <si>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</si>
  <si>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</si>
  <si>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</si>
  <si>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</si>
  <si>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</si>
  <si>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</si>
  <si>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</si>
  <si>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</si>
  <si>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</si>
  <si>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</si>
  <si>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</si>
  <si>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</si>
  <si>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</si>
  <si>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</si>
  <si>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</si>
  <si>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</si>
  <si>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</si>
  <si>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</si>
  <si>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</si>
  <si>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</si>
  <si>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</si>
  <si>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</si>
  <si>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</si>
  <si>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</si>
  <si>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</si>
  <si>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</si>
  <si>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</si>
  <si>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</si>
  <si>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</si>
  <si>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</si>
  <si>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</si>
  <si>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</si>
  <si>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</si>
  <si>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</si>
  <si>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</si>
  <si>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</si>
  <si>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</si>
  <si>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</si>
  <si>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</si>
  <si>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</si>
  <si>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</si>
  <si>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</si>
  <si>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</si>
  <si>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</si>
  <si>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</si>
  <si>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</si>
  <si>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</si>
  <si>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</si>
  <si>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</si>
  <si>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</si>
  <si>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</si>
  <si>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</si>
  <si>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</si>
  <si>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</si>
  <si>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</si>
  <si>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</si>
  <si>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</si>
  <si>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</si>
  <si>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</si>
  <si>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</si>
  <si>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</si>
  <si>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</si>
  <si>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</si>
  <si>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</si>
  <si>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</si>
  <si>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</si>
  <si>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</si>
  <si>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</si>
  <si>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</si>
  <si>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</si>
  <si>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</si>
  <si>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</si>
  <si>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</si>
  <si>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</si>
  <si>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</si>
  <si>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</si>
  <si>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</si>
  <si>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</si>
  <si>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</si>
  <si>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</si>
  <si>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</si>
  <si>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</si>
  <si>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</si>
  <si>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</si>
  <si>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</si>
  <si>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</si>
  <si>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</si>
  <si>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</si>
  <si>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</si>
  <si>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</si>
  <si>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</si>
  <si>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</si>
  <si>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</si>
  <si>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</si>
  <si>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</si>
  <si>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</si>
  <si>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</si>
  <si>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</si>
  <si>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</si>
  <si>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</si>
  <si>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</si>
  <si>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</si>
  <si>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</si>
  <si>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</si>
  <si>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</si>
  <si>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</si>
  <si>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</si>
  <si>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</si>
  <si>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</si>
  <si>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</si>
  <si>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</si>
  <si>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</si>
  <si>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</si>
  <si>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</si>
  <si>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</si>
  <si>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</si>
  <si>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</si>
  <si>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</si>
  <si>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</si>
  <si>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</si>
  <si>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</si>
  <si>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</si>
  <si>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</si>
  <si>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</si>
  <si>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</si>
  <si>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</si>
  <si>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</si>
  <si>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</si>
  <si>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</si>
  <si>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</si>
  <si>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</si>
  <si>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</si>
  <si>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</si>
  <si>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</si>
  <si>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</si>
  <si>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</si>
  <si>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</si>
  <si>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</si>
  <si>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</si>
  <si>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</si>
  <si>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</si>
  <si>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</si>
  <si>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</si>
  <si>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</si>
  <si>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</si>
  <si>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</si>
  <si>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</si>
  <si>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</si>
  <si>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</si>
  <si>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</si>
  <si>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</si>
  <si>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</si>
  <si>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</si>
  <si>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</si>
  <si>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</si>
  <si>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</si>
  <si>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</si>
  <si>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</si>
  <si>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</si>
  <si>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</si>
  <si>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</si>
  <si>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</si>
  <si>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</si>
  <si>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</si>
  <si>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</si>
  <si>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</si>
  <si>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</si>
  <si>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</si>
  <si>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</si>
  <si>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</si>
  <si>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</si>
  <si>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</si>
  <si>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</si>
  <si>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</si>
  <si>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</si>
  <si>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</si>
  <si>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</si>
  <si>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</si>
  <si>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</si>
  <si>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</si>
  <si>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</si>
  <si>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</si>
  <si>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</si>
  <si>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</si>
  <si>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</si>
  <si>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</si>
  <si>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</si>
  <si>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</si>
  <si>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</si>
  <si>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</si>
  <si>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</si>
  <si>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</si>
  <si>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</si>
  <si>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</si>
  <si>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</si>
  <si>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</si>
  <si>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</si>
  <si>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</si>
  <si>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</si>
  <si>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</si>
  <si>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</si>
  <si>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</si>
  <si>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</si>
  <si>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</si>
  <si>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</si>
  <si>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</si>
  <si>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</si>
  <si>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</si>
  <si>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</si>
  <si>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</si>
  <si>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</si>
  <si>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</si>
  <si>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</si>
  <si>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</si>
  <si>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</si>
  <si>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</si>
  <si>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</si>
  <si>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</si>
  <si>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</si>
  <si>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</si>
  <si>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</si>
  <si>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</si>
  <si>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</si>
  <si>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</si>
  <si>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</si>
  <si>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</si>
  <si>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</si>
  <si>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</si>
  <si>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</si>
  <si>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</si>
  <si>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</si>
  <si>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</si>
  <si>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</si>
  <si>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</si>
  <si>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</si>
  <si>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</si>
  <si>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</si>
  <si>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</si>
  <si>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</si>
  <si>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</si>
  <si>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</si>
  <si>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</si>
  <si>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</si>
  <si>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</si>
  <si>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</si>
  <si>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</si>
  <si>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</si>
  <si>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</si>
  <si>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</si>
  <si>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</si>
  <si>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</si>
  <si>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</si>
  <si>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</si>
  <si>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</si>
  <si>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</si>
  <si>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</si>
  <si>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</si>
  <si>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</si>
  <si>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</si>
  <si>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</si>
  <si>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</si>
  <si>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</si>
  <si>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</si>
  <si>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</si>
  <si>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</si>
  <si>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</si>
  <si>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</si>
  <si>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</si>
  <si>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</si>
  <si>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</si>
  <si>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</si>
  <si>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</si>
  <si>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</si>
  <si>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</si>
  <si>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</si>
  <si>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</si>
  <si>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</si>
  <si>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</si>
  <si>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</si>
  <si>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</si>
  <si>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</si>
  <si>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</si>
  <si>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</si>
  <si>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</si>
  <si>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</si>
  <si>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</si>
  <si>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</si>
  <si>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</si>
  <si>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</si>
  <si>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</si>
  <si>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</si>
  <si>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</si>
  <si>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</si>
  <si>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</si>
  <si>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</si>
  <si>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</si>
  <si>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</si>
  <si>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</si>
  <si>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</si>
  <si>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</si>
  <si>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</si>
  <si>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</si>
  <si>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</si>
  <si>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</si>
  <si>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</si>
  <si>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</si>
  <si>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</si>
  <si>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</si>
  <si>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</si>
  <si>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</si>
  <si>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</si>
  <si>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</si>
  <si>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</si>
  <si>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</si>
  <si>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</si>
  <si>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</si>
  <si>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</si>
  <si>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</si>
  <si>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</si>
  <si>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</si>
  <si>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</si>
  <si>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</si>
  <si>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</si>
  <si>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</si>
  <si>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</si>
  <si>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</si>
  <si>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</si>
  <si>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</si>
  <si>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</si>
  <si>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</si>
  <si>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</si>
  <si>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</si>
  <si>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</si>
  <si>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</si>
  <si>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</si>
  <si>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</si>
  <si>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</si>
  <si>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</si>
  <si>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</si>
  <si>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</si>
  <si>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</si>
  <si>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</si>
  <si>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</si>
  <si>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</si>
  <si>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</si>
  <si>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</si>
  <si>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</si>
  <si>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</si>
  <si>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</si>
  <si>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</si>
  <si>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</si>
  <si>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</si>
  <si>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</si>
  <si>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</si>
  <si>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</si>
  <si>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</si>
  <si>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</si>
  <si>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</si>
  <si>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</si>
  <si>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</si>
  <si>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</si>
  <si>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</si>
  <si>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</si>
  <si>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</si>
  <si>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</si>
  <si>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</si>
  <si>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</si>
  <si>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</si>
  <si>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</si>
  <si>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</si>
  <si>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</si>
  <si>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</si>
  <si>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</si>
  <si>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</si>
  <si>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</si>
  <si>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</si>
  <si>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</si>
  <si>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</si>
  <si>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</si>
  <si>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</si>
  <si>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</si>
  <si>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</si>
  <si>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</si>
  <si>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</si>
  <si>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</si>
  <si>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</si>
  <si>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</si>
  <si>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</si>
  <si>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</si>
  <si>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</si>
  <si>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</si>
  <si>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</si>
  <si>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</si>
  <si>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</si>
  <si>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</si>
  <si>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</si>
  <si>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</si>
  <si>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</si>
  <si>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</si>
  <si>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</si>
  <si>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</si>
  <si>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</si>
  <si>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</si>
  <si>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</si>
  <si>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</si>
  <si>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</si>
  <si>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</si>
  <si>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</si>
  <si>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</si>
  <si>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</si>
  <si>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</si>
  <si>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</si>
  <si>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</si>
  <si>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</si>
  <si>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</si>
  <si>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</si>
  <si>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</si>
  <si>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</si>
  <si>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</si>
  <si>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</si>
  <si>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</si>
  <si>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</si>
  <si>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</si>
  <si>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</si>
  <si>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</si>
  <si>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</si>
  <si>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</si>
  <si>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</si>
  <si>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</si>
  <si>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</si>
  <si>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</si>
  <si>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</si>
  <si>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</si>
  <si>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</si>
  <si>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</si>
  <si>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</si>
  <si>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</si>
  <si>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</si>
  <si>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</si>
  <si>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</si>
  <si>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</si>
  <si>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</si>
  <si>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</si>
  <si>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</si>
  <si>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</si>
  <si>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</si>
  <si>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</si>
  <si>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</si>
  <si>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</si>
  <si>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</si>
  <si>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</si>
  <si>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</si>
  <si>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</si>
  <si>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</si>
  <si>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</si>
  <si>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</si>
  <si>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</si>
  <si>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</si>
  <si>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</si>
  <si>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</si>
  <si>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</si>
  <si>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</si>
  <si>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</si>
  <si>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</si>
  <si>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</si>
  <si>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</si>
  <si>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</si>
  <si>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</si>
  <si>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</si>
  <si>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</si>
  <si>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</si>
  <si>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</si>
  <si>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</si>
  <si>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</si>
  <si>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</si>
  <si>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</si>
  <si>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</si>
  <si>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</si>
  <si>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</si>
  <si>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</si>
  <si>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</si>
  <si>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</si>
  <si>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</si>
  <si>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</si>
  <si>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</si>
  <si>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</si>
  <si>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</si>
  <si>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</si>
  <si>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</si>
  <si>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</si>
  <si>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</si>
  <si>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</si>
  <si>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</si>
  <si>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</si>
  <si>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</si>
  <si>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</si>
  <si>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</si>
  <si>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</si>
  <si>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</si>
  <si>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</si>
  <si>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</si>
  <si>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</si>
  <si>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</si>
  <si>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</si>
  <si>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</si>
  <si>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</si>
  <si>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</si>
  <si>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</si>
  <si>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</si>
  <si>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</si>
  <si>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</si>
  <si>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</si>
  <si>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</si>
  <si>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</si>
  <si>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</si>
  <si>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</si>
  <si>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</si>
  <si>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</si>
  <si>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</si>
  <si>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</si>
  <si>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</si>
  <si>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</si>
  <si>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</si>
  <si>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</si>
  <si>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</si>
  <si>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</si>
  <si>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</si>
  <si>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</si>
  <si>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</si>
  <si>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</si>
  <si>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</si>
  <si>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</si>
  <si>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</si>
  <si>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</si>
  <si>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</si>
  <si>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</si>
  <si>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</si>
  <si>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</si>
  <si>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</si>
  <si>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</si>
  <si>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</si>
  <si>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</si>
  <si>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</si>
  <si>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</si>
  <si>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</si>
  <si>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</si>
  <si>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</si>
  <si>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</si>
  <si>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</si>
  <si>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</si>
  <si>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</si>
  <si>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</si>
  <si>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</si>
  <si>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</si>
  <si>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</si>
  <si>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</si>
  <si>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</si>
  <si>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</si>
  <si>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</si>
  <si>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</si>
  <si>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</si>
  <si>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</si>
  <si>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</si>
  <si>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</si>
  <si>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</si>
  <si>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</si>
  <si>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</si>
  <si>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</si>
  <si>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</si>
  <si>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</si>
  <si>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</si>
  <si>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</si>
  <si>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</si>
  <si>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</si>
  <si>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</si>
  <si>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</si>
  <si>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</si>
  <si>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</si>
  <si>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</si>
  <si>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</si>
  <si>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</si>
  <si>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</si>
  <si>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</si>
  <si>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</si>
  <si>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</si>
  <si>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</si>
  <si>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</si>
  <si>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</si>
  <si>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</si>
  <si>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</si>
  <si>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</si>
  <si>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</si>
  <si>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</si>
  <si>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</si>
  <si>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</si>
  <si>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</si>
  <si>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</si>
  <si>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</si>
  <si>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</si>
  <si>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</si>
  <si>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</si>
  <si>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</si>
  <si>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</si>
  <si>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</si>
  <si>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</si>
  <si>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</si>
  <si>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</si>
  <si>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</si>
  <si>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</si>
  <si>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</si>
  <si>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</si>
  <si>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</si>
  <si>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</si>
  <si>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</si>
  <si>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</si>
  <si>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</si>
  <si>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</si>
  <si>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</si>
  <si>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</si>
  <si>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</si>
  <si>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</si>
  <si>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</si>
  <si>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</si>
  <si>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</si>
  <si>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</si>
  <si>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</si>
  <si>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</si>
  <si>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</si>
  <si>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</si>
  <si>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</si>
  <si>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</si>
  <si>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</si>
  <si>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</si>
  <si>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</si>
  <si>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</si>
  <si>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</si>
  <si>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</si>
  <si>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</si>
  <si>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</si>
  <si>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</si>
  <si>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</si>
  <si>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</si>
  <si>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</si>
  <si>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</si>
  <si>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</si>
  <si>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</si>
  <si>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</si>
  <si>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</si>
  <si>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</si>
  <si>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</si>
  <si>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</si>
  <si>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</si>
  <si>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</si>
  <si>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</si>
  <si>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</si>
  <si>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</si>
  <si>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</si>
  <si>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</si>
  <si>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</si>
  <si>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</si>
  <si>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</si>
  <si>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</si>
  <si>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</si>
  <si>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</si>
  <si>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</si>
  <si>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</si>
  <si>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</si>
  <si>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</si>
  <si>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</si>
  <si>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</si>
  <si>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</si>
  <si>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</si>
  <si>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</si>
  <si>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</si>
  <si>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</si>
  <si>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</si>
  <si>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</si>
  <si>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</si>
  <si>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</si>
  <si>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</si>
  <si>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</si>
  <si>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</si>
  <si>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</si>
  <si>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</si>
  <si>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</si>
  <si>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</si>
  <si>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</si>
  <si>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</si>
  <si>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</si>
  <si>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</si>
  <si>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</si>
  <si>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</si>
  <si>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</si>
  <si>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</si>
  <si>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</si>
  <si>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</si>
  <si>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</si>
  <si>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</si>
  <si>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</si>
  <si>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</si>
  <si>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</si>
  <si>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</si>
  <si>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</si>
  <si>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</si>
  <si>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</si>
  <si>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</si>
  <si>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</si>
  <si>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</si>
  <si>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</si>
  <si>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</si>
  <si>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</si>
  <si>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</si>
  <si>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</si>
  <si>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</si>
  <si>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</si>
  <si>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</si>
  <si>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</si>
  <si>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</si>
  <si>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</si>
  <si>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</si>
  <si>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</si>
  <si>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</si>
  <si>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</si>
  <si>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</si>
  <si>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</si>
  <si>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</si>
  <si>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</si>
  <si>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</si>
  <si>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</si>
  <si>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</si>
  <si>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</si>
  <si>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</si>
  <si>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</si>
  <si>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</si>
  <si>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</si>
  <si>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</si>
  <si>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</si>
  <si>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</si>
  <si>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</si>
  <si>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</si>
  <si>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</si>
  <si>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</si>
  <si>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</si>
  <si>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</si>
  <si>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</si>
  <si>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</si>
  <si>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</si>
  <si>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</si>
  <si>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</si>
  <si>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</si>
  <si>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</si>
  <si>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</si>
  <si>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</si>
  <si>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</si>
  <si>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</si>
  <si>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</si>
  <si>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</si>
  <si>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</si>
  <si>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</si>
  <si>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</si>
  <si>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</si>
  <si>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</si>
  <si>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</si>
  <si>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</si>
  <si>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</si>
  <si>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</si>
  <si>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</si>
  <si>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</si>
  <si>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</si>
  <si>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</si>
  <si>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</si>
  <si>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</si>
  <si>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</si>
  <si>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</si>
  <si>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</si>
  <si>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</si>
  <si>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</si>
  <si>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</si>
  <si>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</si>
  <si>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</si>
  <si>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</si>
  <si>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</si>
  <si>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</si>
  <si>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</si>
  <si>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</si>
  <si>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</si>
  <si>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</si>
  <si>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</si>
  <si>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</si>
  <si>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</si>
  <si>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</si>
  <si>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</si>
  <si>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</si>
  <si>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</si>
  <si>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</si>
  <si>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</si>
  <si>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</si>
  <si>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</si>
  <si>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</si>
  <si>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</si>
  <si>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</si>
  <si>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</si>
  <si>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</si>
  <si>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</si>
  <si>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</si>
  <si>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</si>
  <si>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</si>
  <si>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</si>
  <si>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</si>
  <si>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</si>
  <si>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</si>
  <si>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</si>
  <si>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</si>
  <si>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</si>
  <si>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</si>
  <si>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</si>
  <si>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</si>
  <si>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</si>
  <si>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</si>
  <si>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</si>
  <si>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</si>
  <si>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</si>
  <si>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</si>
  <si>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</si>
  <si>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</si>
  <si>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</si>
  <si>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</si>
  <si>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</si>
  <si>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</si>
  <si>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</si>
  <si>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</si>
  <si>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</si>
  <si>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</si>
  <si>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</si>
  <si>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</si>
  <si>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</si>
  <si>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</si>
  <si>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</si>
  <si>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</si>
  <si>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</si>
  <si>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</si>
  <si>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</si>
  <si>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</si>
  <si>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</si>
  <si>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</si>
  <si>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</si>
  <si>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</si>
  <si>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</si>
  <si>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</si>
  <si>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</si>
  <si>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</si>
  <si>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</si>
  <si>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</si>
  <si>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</si>
  <si>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</si>
  <si>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</si>
  <si>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</si>
  <si>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</si>
  <si>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</si>
  <si>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</si>
  <si>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</si>
  <si>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</si>
  <si>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</si>
  <si>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</si>
  <si>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</si>
  <si>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</si>
  <si>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</si>
  <si>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</si>
  <si>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</si>
  <si>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</si>
  <si>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</si>
  <si>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</si>
  <si>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</si>
  <si>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</si>
  <si>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</si>
  <si>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</si>
  <si>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</si>
  <si>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</si>
  <si>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</si>
  <si>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</si>
  <si>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</si>
  <si>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</si>
  <si>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</si>
  <si>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</si>
  <si>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</si>
  <si>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</si>
  <si>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</si>
  <si>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</si>
  <si>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</si>
  <si>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</si>
  <si>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</si>
  <si>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</si>
  <si>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</si>
  <si>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</si>
  <si>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</si>
  <si>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</si>
  <si>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</si>
  <si>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</si>
  <si>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</si>
  <si>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</si>
  <si>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</si>
  <si>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</si>
  <si>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</si>
  <si>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</si>
  <si>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</si>
  <si>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</si>
  <si>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</si>
  <si>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</si>
  <si>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</si>
  <si>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</si>
  <si>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</si>
  <si>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</si>
  <si>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</si>
  <si>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</si>
  <si>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</si>
  <si>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</si>
  <si>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</si>
  <si>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</si>
  <si>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</si>
  <si>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</si>
  <si>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</si>
  <si>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</si>
  <si>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</si>
  <si>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</si>
  <si>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</si>
  <si>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</si>
  <si>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</si>
  <si>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</si>
  <si>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</si>
  <si>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</si>
  <si>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</si>
  <si>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</si>
  <si>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</si>
  <si>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</si>
  <si>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</si>
  <si>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</si>
  <si>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</si>
  <si>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</si>
  <si>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</si>
  <si>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</si>
  <si>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</si>
  <si>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</si>
  <si>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</si>
  <si>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</si>
  <si>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</si>
  <si>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</si>
  <si>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</si>
  <si>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</si>
  <si>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</si>
  <si>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</si>
  <si>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</si>
  <si>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</si>
  <si>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</si>
  <si>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</si>
  <si>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</si>
  <si>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</si>
  <si>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</si>
  <si>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</si>
  <si>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</si>
  <si>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</si>
  <si>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</si>
  <si>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</si>
  <si>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</si>
  <si>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</si>
  <si>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</si>
  <si>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</si>
  <si>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</si>
  <si>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</si>
  <si>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</si>
  <si>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</si>
  <si>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</si>
  <si>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</si>
  <si>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</si>
  <si>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</si>
  <si>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</si>
  <si>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</si>
  <si>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</si>
  <si>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</si>
  <si>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</si>
  <si>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</si>
  <si>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</si>
  <si>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</si>
  <si>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</si>
  <si>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</si>
  <si>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</si>
  <si>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</si>
  <si>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</si>
  <si>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</si>
  <si>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</si>
  <si>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</si>
  <si>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</si>
  <si>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</si>
  <si>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</si>
  <si>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</si>
  <si>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</si>
  <si>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</si>
  <si>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</si>
  <si>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</si>
  <si>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</si>
  <si>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</si>
  <si>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</si>
  <si>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</si>
  <si>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</si>
  <si>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</si>
  <si>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</si>
  <si>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</si>
  <si>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</si>
  <si>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</si>
  <si>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</si>
  <si>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</si>
  <si>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</si>
  <si>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</si>
  <si>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</si>
  <si>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</si>
  <si>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</si>
  <si>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</si>
  <si>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</si>
  <si>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</si>
  <si>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</si>
  <si>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</si>
  <si>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</si>
  <si>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</si>
  <si>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</si>
  <si>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</si>
  <si>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</si>
  <si>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</si>
  <si>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</si>
  <si>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</si>
  <si>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</si>
  <si>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</si>
  <si>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</si>
  <si>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</si>
  <si>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</si>
  <si>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</si>
  <si>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</si>
  <si>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</si>
  <si>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</si>
  <si>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</si>
  <si>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</si>
  <si>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</si>
  <si>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</si>
  <si>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</si>
  <si>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</si>
  <si>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</si>
  <si>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</si>
  <si>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</si>
  <si>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</si>
  <si>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</si>
  <si>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</si>
  <si>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</si>
  <si>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</si>
  <si>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</si>
  <si>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</si>
  <si>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</si>
  <si>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</si>
  <si>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</si>
  <si>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</si>
  <si>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</si>
  <si>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</si>
  <si>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</si>
  <si>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</si>
  <si>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</si>
  <si>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</si>
  <si>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</si>
  <si>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</si>
  <si>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</si>
  <si>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</si>
  <si>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</si>
  <si>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</si>
  <si>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</si>
  <si>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</si>
  <si>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</si>
  <si>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</si>
  <si>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</si>
  <si>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</si>
  <si>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</si>
  <si>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</si>
  <si>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</si>
  <si>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</si>
  <si>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</si>
  <si>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</si>
  <si>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</si>
  <si>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</si>
  <si>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</si>
  <si>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</si>
  <si>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</si>
  <si>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</si>
  <si>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</si>
  <si>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</si>
  <si>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</si>
  <si>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</si>
  <si>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</si>
  <si>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</si>
  <si>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</si>
  <si>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</si>
  <si>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</si>
  <si>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</si>
  <si>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</si>
  <si>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</si>
  <si>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</si>
  <si>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</si>
  <si>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</si>
  <si>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</si>
  <si>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</si>
  <si>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</si>
  <si>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</si>
  <si>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</si>
  <si>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</si>
  <si>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</si>
  <si>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</si>
  <si>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</si>
  <si>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</si>
  <si>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</si>
  <si>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</si>
  <si>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</si>
  <si>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</si>
  <si>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</si>
  <si>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</si>
  <si>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</si>
  <si>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</si>
  <si>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</si>
  <si>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</si>
  <si>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</si>
  <si>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</si>
  <si>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</si>
  <si>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</si>
  <si>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</si>
  <si>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</si>
  <si>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</si>
  <si>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</si>
  <si>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</si>
  <si>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</si>
  <si>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</si>
  <si>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</si>
  <si>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</si>
  <si>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</si>
  <si>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</si>
  <si>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</si>
  <si>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</si>
  <si>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</si>
  <si>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</si>
  <si>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</si>
  <si>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</si>
  <si>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</si>
  <si>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</si>
  <si>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</si>
  <si>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</si>
  <si>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</si>
  <si>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</si>
  <si>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</si>
  <si>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</si>
  <si>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</si>
  <si>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</si>
  <si>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</si>
  <si>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</si>
  <si>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</si>
  <si>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</si>
  <si>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</si>
  <si>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</si>
  <si>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</si>
  <si>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</si>
  <si>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</si>
  <si>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</si>
  <si>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</si>
  <si>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</si>
  <si>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</si>
  <si>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</si>
  <si>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</si>
  <si>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</si>
  <si>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</si>
  <si>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</si>
  <si>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</si>
  <si>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</si>
  <si>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</si>
  <si>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</si>
  <si>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</si>
  <si>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</si>
  <si>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</si>
  <si>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</si>
  <si>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</si>
  <si>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</si>
  <si>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</si>
  <si>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</si>
  <si>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</si>
  <si>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</si>
  <si>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</si>
  <si>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</si>
  <si>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</si>
  <si>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</si>
  <si>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</si>
  <si>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</si>
  <si>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</si>
  <si>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</si>
  <si>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</si>
  <si>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</si>
  <si>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</si>
  <si>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</si>
  <si>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</si>
  <si>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</si>
  <si>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</si>
  <si>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</si>
  <si>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</si>
  <si>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</si>
  <si>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</si>
  <si>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</si>
  <si>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</si>
  <si>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</si>
  <si>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</si>
  <si>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</si>
  <si>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</si>
  <si>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</si>
  <si>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</si>
  <si>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</si>
  <si>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</si>
  <si>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</si>
  <si>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</si>
  <si>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</si>
  <si>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</si>
  <si>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</si>
  <si>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</si>
  <si>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</si>
  <si>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</si>
  <si>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</si>
  <si>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</si>
  <si>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</si>
  <si>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</si>
  <si>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</si>
  <si>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</si>
  <si>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</si>
  <si>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</si>
  <si>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</si>
  <si>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</si>
  <si>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</si>
  <si>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</si>
  <si>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</si>
  <si>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</si>
  <si>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</si>
  <si>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</si>
  <si>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</si>
  <si>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</si>
  <si>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</si>
  <si>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</si>
  <si>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</si>
  <si>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</si>
  <si>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</si>
  <si>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</si>
  <si>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</si>
  <si>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</si>
  <si>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</si>
  <si>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</si>
  <si>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</si>
  <si>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</si>
  <si>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</si>
  <si>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</si>
  <si>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</si>
  <si>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</si>
  <si>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</si>
  <si>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</si>
  <si>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</si>
  <si>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</si>
  <si>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</si>
  <si>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</si>
  <si>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</si>
  <si>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</si>
  <si>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</si>
  <si>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</si>
  <si>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</si>
  <si>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</si>
  <si>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</si>
  <si>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</si>
  <si>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</si>
  <si>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</si>
  <si>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</si>
  <si>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</si>
  <si>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</si>
  <si>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</si>
  <si>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</si>
  <si>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</si>
  <si>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</si>
  <si>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</si>
  <si>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</si>
  <si>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</si>
  <si>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</si>
  <si>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</si>
  <si>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</si>
  <si>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</si>
  <si>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</si>
  <si>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</si>
  <si>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</si>
  <si>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</si>
  <si>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</si>
  <si>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</si>
  <si>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</si>
  <si>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</si>
  <si>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</si>
  <si>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</si>
  <si>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</si>
  <si>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</si>
  <si>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</si>
  <si>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</si>
  <si>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</si>
  <si>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</si>
  <si>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</si>
  <si>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</si>
  <si>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</si>
  <si>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</si>
  <si>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</si>
  <si>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</si>
  <si>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</si>
  <si>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</si>
  <si>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</si>
  <si>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</si>
  <si>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</si>
  <si>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</si>
  <si>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</si>
  <si>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</si>
  <si>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</si>
  <si>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</si>
  <si>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</si>
  <si>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</si>
  <si>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</si>
  <si>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</si>
  <si>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</si>
  <si>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</si>
  <si>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</si>
  <si>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</si>
  <si>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</si>
  <si>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</si>
  <si>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</si>
  <si>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</si>
  <si>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</si>
  <si>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</si>
  <si>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</si>
  <si>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</si>
  <si>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</si>
  <si>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</si>
  <si>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</si>
  <si>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</si>
  <si>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</si>
  <si>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</si>
  <si>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</si>
  <si>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</si>
  <si>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</si>
  <si>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</si>
  <si>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</si>
  <si>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</si>
  <si>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</si>
  <si>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</si>
  <si>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</si>
  <si>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</si>
  <si>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</si>
  <si>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</si>
  <si>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</si>
  <si>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</si>
  <si>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</si>
  <si>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</si>
  <si>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</si>
  <si>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</si>
  <si>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</si>
  <si>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</si>
  <si>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</si>
  <si>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</si>
  <si>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</si>
  <si>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</si>
  <si>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</si>
  <si>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</si>
  <si>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</si>
  <si>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</si>
  <si>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</si>
  <si>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</si>
  <si>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</si>
  <si>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</si>
  <si>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</si>
  <si>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</si>
  <si>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</si>
  <si>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</si>
  <si>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</si>
  <si>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</si>
  <si>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</si>
  <si>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</si>
  <si>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</si>
  <si>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</si>
  <si>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</si>
  <si>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</si>
  <si>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</si>
  <si>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</si>
  <si>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</si>
  <si>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</si>
  <si>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</si>
  <si>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</si>
  <si>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</si>
  <si>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</si>
  <si>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</si>
  <si>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</si>
  <si>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</si>
  <si>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</si>
  <si>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</si>
  <si>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</si>
  <si>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</si>
  <si>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</si>
  <si>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</si>
  <si>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</si>
  <si>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</si>
  <si>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</si>
  <si>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</si>
  <si>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</si>
  <si>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</si>
  <si>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</si>
  <si>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</si>
  <si>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</si>
  <si>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</si>
  <si>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</si>
  <si>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</si>
  <si>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</si>
  <si>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</si>
  <si>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</si>
  <si>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</si>
  <si>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</si>
  <si>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</si>
  <si>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</si>
  <si>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</si>
  <si>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</si>
  <si>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</si>
  <si>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</si>
  <si>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</si>
  <si>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</si>
  <si>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</si>
  <si>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</si>
  <si>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</si>
  <si>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</si>
  <si>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</si>
  <si>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</si>
  <si>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</si>
  <si>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</si>
  <si>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</si>
  <si>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</si>
  <si>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</si>
  <si>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</si>
  <si>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</si>
  <si>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</si>
  <si>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</si>
  <si>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</si>
  <si>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</si>
  <si>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</si>
  <si>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</si>
  <si>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</si>
  <si>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</si>
  <si>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</si>
  <si>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</si>
  <si>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</si>
  <si>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</si>
  <si>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</si>
  <si>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</si>
  <si>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</si>
  <si>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</si>
  <si>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</si>
  <si>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</si>
  <si>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</si>
  <si>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</si>
  <si>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</si>
  <si>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</si>
  <si>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</si>
  <si>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</si>
  <si>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</si>
  <si>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</si>
  <si>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</si>
  <si>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</si>
  <si>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</si>
  <si>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</si>
  <si>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</si>
  <si>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</si>
  <si>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</si>
  <si>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</si>
  <si>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</si>
  <si>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</si>
  <si>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</si>
  <si>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</si>
  <si>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</si>
  <si>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</si>
  <si>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</si>
  <si>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</si>
  <si>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</si>
  <si>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</si>
  <si>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</si>
  <si>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</si>
  <si>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</si>
  <si>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</si>
  <si>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</si>
  <si>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</si>
  <si>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</si>
  <si>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</si>
  <si>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</si>
  <si>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</si>
  <si>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</si>
  <si>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</si>
  <si>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</si>
  <si>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</si>
  <si>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</si>
  <si>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</si>
  <si>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</si>
  <si>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</si>
  <si>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</si>
  <si>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</si>
  <si>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</si>
  <si>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</si>
  <si>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</si>
  <si>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</si>
  <si>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</si>
  <si>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</si>
  <si>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</si>
  <si>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</si>
  <si>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</si>
  <si>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</si>
  <si>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</si>
  <si>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</si>
  <si>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</si>
  <si>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</si>
  <si>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</si>
  <si>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</si>
  <si>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</si>
  <si>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</si>
  <si>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</si>
  <si>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</si>
  <si>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</si>
  <si>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</si>
  <si>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</si>
  <si>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</si>
  <si>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</si>
  <si>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</si>
  <si>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</si>
  <si>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</si>
  <si>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</si>
  <si>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</si>
  <si>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</si>
  <si>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</si>
  <si>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</si>
  <si>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</si>
  <si>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</si>
  <si>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</si>
  <si>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</si>
  <si>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</si>
  <si>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</si>
  <si>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</si>
  <si>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</si>
  <si>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</si>
  <si>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</si>
  <si>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</si>
  <si>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</si>
  <si>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</si>
  <si>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</si>
  <si>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</si>
  <si>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</si>
  <si>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</si>
  <si>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</si>
  <si>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</si>
  <si>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</si>
  <si>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</si>
  <si>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</si>
  <si>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</si>
  <si>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</si>
  <si>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</si>
  <si>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</si>
  <si>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</si>
  <si>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</si>
  <si>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</si>
  <si>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</si>
  <si>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</si>
  <si>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</si>
  <si>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</si>
  <si>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</si>
  <si>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</si>
  <si>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</si>
  <si>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</si>
  <si>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</si>
  <si>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</si>
  <si>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</si>
  <si>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</si>
  <si>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</si>
  <si>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</si>
  <si>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</si>
  <si>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</si>
  <si>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</si>
  <si>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</si>
  <si>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</si>
  <si>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</si>
  <si>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</si>
  <si>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</si>
  <si>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</si>
  <si>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</si>
  <si>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</si>
  <si>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</si>
  <si>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</si>
  <si>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</si>
  <si>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</si>
  <si>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</si>
  <si>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</si>
  <si>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</si>
  <si>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</si>
  <si>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</si>
  <si>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</si>
  <si>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</si>
  <si>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</si>
  <si>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</si>
  <si>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</si>
  <si>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</si>
  <si>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</si>
  <si>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</si>
  <si>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</si>
  <si>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</si>
  <si>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</si>
  <si>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</si>
  <si>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</si>
  <si>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</si>
  <si>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</si>
  <si>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</si>
  <si>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</si>
  <si>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</si>
  <si>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</si>
  <si>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</si>
  <si>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</si>
  <si>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</si>
  <si>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</si>
  <si>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</si>
  <si>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</si>
  <si>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</si>
  <si>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</si>
  <si>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</si>
  <si>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</si>
  <si>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</si>
  <si>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</si>
  <si>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</si>
  <si>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</si>
  <si>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</si>
  <si>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</si>
  <si>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</si>
  <si>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</si>
  <si>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</si>
  <si>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</si>
  <si>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</si>
  <si>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</si>
  <si>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</si>
  <si>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</si>
  <si>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</si>
  <si>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</si>
  <si>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</si>
  <si>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</si>
  <si>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</si>
  <si>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</si>
  <si>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</si>
  <si>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</si>
  <si>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</si>
  <si>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</si>
  <si>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</si>
  <si>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</si>
  <si>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</si>
  <si>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</si>
  <si>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</si>
  <si>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</si>
  <si>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</si>
  <si>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</si>
  <si>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</si>
  <si>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</si>
  <si>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</si>
  <si>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</si>
  <si>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</si>
  <si>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</si>
  <si>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</si>
  <si>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</si>
  <si>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</si>
  <si>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</si>
  <si>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</si>
  <si>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</si>
  <si>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</si>
  <si>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</si>
  <si>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</si>
  <si>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</si>
  <si>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</si>
  <si>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</si>
  <si>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</si>
  <si>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</si>
  <si>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</si>
  <si>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</si>
  <si>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</si>
  <si>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</si>
  <si>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</si>
  <si>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</si>
  <si>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</si>
  <si>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</si>
  <si>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</si>
  <si>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</si>
  <si>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</si>
  <si>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</si>
  <si>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</si>
  <si>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</si>
  <si>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</si>
  <si>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</si>
  <si>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</si>
  <si>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</si>
  <si>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</si>
  <si>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</si>
  <si>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</si>
  <si>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</si>
  <si>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</si>
  <si>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</si>
  <si>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</si>
  <si>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</si>
  <si>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</si>
  <si>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</si>
  <si>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</si>
  <si>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</si>
  <si>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</si>
  <si>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</si>
  <si>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</si>
  <si>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</si>
  <si>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</si>
  <si>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</si>
  <si>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</si>
  <si>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</si>
  <si>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</si>
  <si>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</si>
  <si>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</si>
  <si>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</si>
  <si>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</si>
  <si>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</si>
  <si>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</si>
  <si>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</si>
  <si>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</si>
  <si>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</si>
  <si>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</si>
  <si>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</si>
  <si>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</si>
  <si>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</si>
  <si>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</si>
  <si>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</si>
  <si>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</si>
  <si>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</si>
  <si>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</si>
  <si>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</si>
  <si>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</si>
  <si>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</si>
  <si>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</si>
  <si>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</si>
  <si>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</si>
  <si>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</si>
  <si>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</si>
  <si>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</si>
  <si>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</si>
  <si>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</si>
  <si>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</si>
  <si>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</si>
  <si>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</si>
  <si>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</si>
  <si>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</si>
  <si>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</si>
  <si>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</si>
  <si>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</si>
  <si>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</si>
  <si>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</si>
  <si>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</si>
  <si>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</si>
  <si>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</si>
  <si>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</si>
  <si>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</si>
  <si>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</si>
  <si>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</si>
  <si>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</si>
  <si>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</si>
  <si>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</si>
  <si>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</si>
  <si>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</si>
  <si>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</si>
  <si>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</si>
  <si>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</si>
  <si>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</si>
  <si>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</si>
  <si>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</si>
  <si>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</si>
  <si>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</si>
  <si>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</si>
  <si>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</si>
  <si>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</si>
  <si>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</si>
  <si>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</si>
  <si>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</si>
  <si>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</si>
  <si>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</si>
  <si>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</si>
  <si>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</si>
  <si>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</si>
  <si>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</si>
  <si>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</si>
  <si>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</si>
  <si>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</si>
  <si>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</si>
  <si>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</si>
  <si>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</si>
  <si>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</si>
  <si>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</si>
  <si>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</si>
  <si>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</si>
  <si>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</si>
  <si>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</si>
  <si>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</si>
  <si>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</si>
  <si>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</si>
  <si>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</si>
  <si>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</si>
  <si>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</si>
  <si>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</si>
  <si>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</si>
  <si>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</si>
  <si>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</si>
  <si>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</si>
  <si>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</si>
  <si>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</si>
  <si>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</si>
  <si>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</si>
  <si>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</si>
  <si>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</si>
  <si>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</si>
  <si>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</si>
  <si>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</si>
  <si>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</si>
  <si>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</si>
  <si>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</si>
  <si>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</si>
  <si>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</si>
  <si>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</si>
  <si>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</si>
  <si>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</si>
  <si>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</si>
  <si>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</si>
  <si>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</si>
  <si>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</si>
  <si>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</si>
  <si>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</si>
  <si>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</si>
  <si>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</si>
  <si>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</si>
  <si>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</si>
  <si>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</si>
  <si>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</si>
  <si>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</si>
  <si>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</si>
  <si>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</si>
  <si>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</si>
  <si>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</si>
  <si>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</si>
  <si>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</si>
  <si>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</si>
  <si>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</si>
  <si>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</si>
  <si>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</si>
  <si>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</si>
  <si>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</si>
  <si>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</si>
  <si>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</si>
  <si>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</si>
  <si>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</si>
  <si>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</si>
  <si>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</si>
  <si>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</si>
  <si>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</si>
  <si>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</si>
  <si>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</si>
  <si>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</si>
  <si>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</si>
  <si>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</si>
  <si>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</si>
  <si>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</si>
  <si>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</si>
  <si>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</si>
  <si>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</si>
  <si>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</si>
  <si>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</si>
  <si>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</si>
  <si>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</si>
  <si>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</si>
  <si>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</si>
  <si>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</si>
  <si>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</si>
  <si>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</si>
  <si>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</si>
  <si>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</si>
  <si>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</si>
  <si>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</si>
  <si>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</si>
  <si>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</si>
  <si>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</si>
  <si>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</si>
  <si>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</si>
  <si>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</si>
  <si>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</si>
  <si>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</si>
  <si>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</si>
  <si>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</si>
  <si>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</si>
  <si>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</si>
  <si>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</si>
  <si>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</si>
  <si>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</si>
  <si>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</si>
  <si>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</si>
  <si>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</si>
  <si>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</si>
  <si>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</si>
  <si>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</si>
  <si>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</si>
  <si>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</si>
  <si>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</si>
  <si>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</si>
  <si>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</si>
  <si>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</si>
  <si>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</si>
  <si>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</si>
  <si>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</si>
  <si>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</si>
  <si>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</si>
  <si>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</si>
  <si>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</si>
  <si>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</si>
  <si>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</si>
  <si>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</si>
  <si>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</si>
  <si>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</si>
  <si>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</si>
  <si>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</si>
  <si>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</si>
  <si>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</si>
  <si>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</si>
  <si>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</si>
  <si>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</si>
  <si>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</si>
  <si>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</si>
  <si>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</si>
  <si>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</si>
  <si>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</si>
  <si>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</si>
  <si>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</si>
  <si>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</si>
  <si>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</si>
  <si>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</si>
  <si>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</si>
  <si>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</si>
  <si>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</si>
  <si>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</si>
  <si>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</si>
  <si>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</si>
  <si>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</si>
  <si>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</si>
  <si>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</si>
  <si>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</si>
  <si>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</si>
  <si>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</si>
  <si>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</si>
  <si>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</si>
  <si>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</si>
  <si>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</si>
  <si>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</si>
  <si>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</si>
  <si>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</si>
  <si>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</si>
  <si>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</si>
  <si>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</si>
  <si>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</si>
  <si>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</si>
  <si>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</si>
  <si>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</si>
  <si>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</si>
  <si>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</si>
  <si>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</si>
  <si>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</si>
  <si>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</si>
  <si>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</si>
  <si>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</si>
  <si>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</si>
  <si>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</si>
  <si>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</si>
  <si>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</si>
  <si>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</si>
  <si>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</si>
  <si>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</si>
  <si>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</si>
  <si>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</si>
  <si>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</si>
  <si>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</si>
  <si>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</si>
  <si>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</si>
  <si>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</si>
  <si>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</si>
  <si>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</si>
  <si>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</si>
  <si>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</si>
  <si>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</si>
  <si>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</si>
  <si>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</si>
  <si>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</si>
  <si>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</si>
  <si>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</si>
  <si>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</si>
  <si>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</si>
  <si>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</si>
  <si>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</si>
  <si>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</si>
  <si>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</si>
  <si>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</si>
  <si>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</si>
  <si>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</si>
  <si>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</si>
  <si>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</si>
  <si>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</si>
  <si>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</si>
  <si>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</si>
  <si>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</si>
  <si>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</si>
  <si>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</si>
  <si>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</si>
  <si>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</si>
  <si>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</si>
  <si>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</si>
  <si>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</si>
  <si>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</si>
  <si>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</si>
  <si>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</si>
  <si>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</si>
  <si>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</si>
  <si>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</si>
  <si>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</si>
  <si>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</si>
  <si>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</si>
  <si>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</si>
  <si>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</si>
  <si>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</si>
  <si>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</si>
  <si>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</si>
  <si>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</si>
  <si>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</si>
  <si>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</si>
  <si>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</si>
  <si>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</si>
  <si>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</si>
  <si>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</si>
  <si>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</si>
  <si>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</si>
  <si>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</si>
  <si>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</si>
  <si>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</si>
  <si>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</si>
  <si>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</si>
  <si>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</si>
  <si>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</si>
  <si>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</si>
  <si>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</si>
  <si>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</si>
  <si>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</si>
  <si>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</si>
  <si>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</si>
  <si>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</si>
  <si>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</si>
  <si>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</si>
  <si>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</si>
  <si>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</si>
  <si>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</si>
  <si>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</si>
  <si>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</si>
  <si>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</si>
  <si>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</si>
  <si>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</si>
  <si>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</si>
  <si>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</si>
  <si>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</si>
  <si>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</si>
  <si>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</si>
  <si>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</si>
  <si>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</si>
  <si>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</si>
  <si>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</si>
  <si>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</si>
  <si>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</si>
  <si>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</si>
  <si>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</si>
  <si>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</si>
  <si>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</si>
  <si>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</si>
  <si>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</si>
  <si>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</si>
  <si>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</si>
  <si>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</si>
  <si>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</si>
  <si>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</si>
  <si>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</si>
  <si>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</si>
  <si>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</si>
  <si>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</si>
  <si>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</si>
  <si>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</si>
  <si>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</si>
  <si>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</si>
  <si>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</si>
  <si>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</si>
  <si>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</si>
  <si>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</si>
  <si>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</si>
  <si>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</si>
  <si>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</si>
  <si>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</si>
  <si>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</si>
  <si>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</si>
  <si>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</si>
  <si>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</si>
  <si>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</si>
  <si>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</si>
  <si>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</si>
  <si>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</si>
  <si>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</si>
  <si>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</si>
  <si>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</si>
  <si>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</si>
  <si>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</si>
  <si>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</si>
  <si>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</si>
  <si>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</si>
  <si>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</si>
  <si>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</si>
  <si>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</si>
  <si>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</si>
  <si>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</si>
  <si>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</si>
  <si>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</si>
  <si>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</si>
  <si>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</si>
  <si>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</si>
  <si>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</si>
  <si>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</si>
  <si>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</si>
  <si>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</si>
  <si>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</si>
  <si>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</si>
  <si>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</si>
  <si>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</si>
  <si>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</si>
  <si>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</si>
  <si>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</si>
  <si>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</si>
  <si>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</si>
  <si>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</si>
  <si>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</si>
  <si>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</si>
  <si>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</si>
  <si>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</si>
  <si>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</si>
  <si>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</si>
  <si>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</si>
  <si>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</si>
  <si>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</si>
  <si>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</si>
  <si>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</si>
  <si>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</si>
  <si>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</si>
  <si>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</si>
  <si>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</si>
  <si>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</si>
  <si>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</si>
  <si>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</si>
  <si>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</si>
  <si>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</si>
  <si>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</si>
  <si>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</si>
  <si>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</si>
  <si>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</si>
  <si>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</si>
  <si>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</si>
  <si>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</si>
  <si>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</si>
  <si>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</si>
  <si>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</si>
  <si>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</si>
  <si>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</si>
  <si>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</si>
  <si>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</si>
  <si>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</si>
  <si>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</si>
  <si>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</si>
  <si>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</si>
  <si>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</si>
  <si>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</si>
  <si>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</si>
  <si>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</si>
  <si>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</si>
  <si>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</si>
  <si>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</si>
  <si>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</si>
  <si>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</si>
  <si>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</si>
  <si>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</si>
  <si>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</si>
  <si>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</si>
  <si>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</si>
  <si>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</si>
  <si>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</si>
  <si>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</si>
  <si>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</si>
  <si>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</si>
  <si>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</si>
  <si>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</si>
  <si>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</si>
  <si>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</si>
  <si>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</si>
  <si>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</si>
  <si>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</si>
  <si>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</si>
  <si>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</si>
  <si>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</si>
  <si>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</si>
  <si>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</si>
  <si>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</si>
  <si>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</si>
  <si>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</si>
  <si>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</si>
  <si>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</si>
  <si>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</si>
  <si>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</si>
  <si>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</si>
  <si>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</si>
  <si>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</si>
  <si>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</si>
  <si>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</si>
  <si>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</si>
  <si>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</si>
  <si>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</si>
  <si>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</si>
  <si>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</si>
  <si>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</si>
  <si>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</si>
  <si>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</si>
  <si>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</si>
  <si>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</si>
  <si>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</si>
  <si>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</si>
  <si>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</si>
  <si>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</si>
  <si>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</si>
  <si>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</si>
  <si>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</si>
  <si>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</si>
  <si>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</si>
  <si>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</si>
  <si>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</si>
  <si>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</si>
  <si>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</si>
  <si>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</si>
  <si>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</si>
  <si>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</si>
  <si>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</si>
  <si>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</si>
  <si>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</si>
  <si>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</si>
  <si>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</si>
  <si>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</si>
  <si>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</si>
  <si>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</si>
  <si>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</si>
  <si>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</si>
  <si>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</si>
  <si>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</si>
  <si>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</si>
  <si>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</si>
  <si>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</si>
  <si>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</si>
  <si>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</si>
  <si>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</si>
  <si>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</si>
  <si>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</si>
  <si>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</si>
  <si>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</si>
  <si>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</si>
  <si>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</si>
  <si>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</si>
  <si>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</si>
  <si>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</si>
  <si>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</si>
  <si>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</si>
  <si>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</si>
  <si>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</si>
  <si>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</si>
  <si>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</si>
  <si>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</si>
  <si>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</si>
  <si>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</si>
  <si>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</si>
  <si>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</si>
  <si>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</si>
  <si>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</si>
  <si>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</si>
  <si>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</si>
  <si>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</si>
  <si>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</si>
  <si>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</si>
  <si>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</si>
  <si>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</si>
  <si>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</si>
  <si>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</si>
  <si>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</si>
  <si>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</si>
  <si>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</si>
  <si>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</si>
  <si>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</si>
  <si>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</si>
  <si>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</si>
  <si>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</si>
  <si>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</si>
  <si>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</si>
  <si>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</si>
  <si>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</si>
  <si>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</si>
  <si>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</si>
  <si>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</si>
  <si>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</si>
  <si>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</si>
  <si>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</si>
  <si>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</si>
  <si>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</si>
  <si>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</si>
  <si>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</si>
  <si>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</si>
  <si>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</si>
  <si>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</si>
  <si>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</si>
  <si>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</si>
  <si>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</si>
  <si>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</si>
  <si>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</si>
  <si>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</si>
  <si>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</si>
  <si>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</si>
  <si>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</si>
  <si>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</si>
  <si>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</si>
  <si>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</si>
  <si>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</si>
  <si>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</si>
  <si>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</si>
  <si>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</si>
  <si>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</si>
  <si>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</si>
  <si>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</si>
  <si>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</si>
  <si>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</si>
  <si>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</si>
  <si>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</si>
  <si>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</si>
  <si>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</si>
  <si>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</si>
  <si>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</si>
  <si>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</si>
  <si>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</si>
  <si>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</si>
  <si>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</si>
  <si>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</si>
  <si>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</si>
  <si>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</si>
  <si>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</si>
  <si>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</si>
  <si>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</si>
  <si>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</si>
  <si>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</si>
  <si>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</si>
  <si>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</si>
  <si>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</si>
  <si>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</si>
  <si>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</si>
  <si>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</si>
  <si>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</si>
  <si>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</si>
  <si>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</si>
  <si>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</si>
  <si>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</si>
  <si>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</si>
  <si>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</si>
  <si>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</si>
  <si>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</si>
  <si>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</si>
  <si>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</si>
  <si>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</si>
  <si>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</si>
  <si>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</si>
  <si>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</si>
  <si>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</si>
  <si>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</si>
  <si>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</si>
  <si>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</si>
  <si>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</si>
  <si>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</si>
  <si>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</si>
  <si>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</si>
  <si>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</si>
  <si>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</si>
  <si>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</si>
  <si>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</si>
  <si>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</si>
  <si>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</si>
  <si>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</si>
  <si>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</si>
  <si>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</si>
  <si>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</si>
  <si>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</si>
  <si>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</si>
  <si>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</si>
  <si>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</si>
  <si>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</si>
  <si>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</si>
  <si>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</si>
  <si>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</si>
  <si>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</si>
  <si>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</si>
  <si>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</si>
  <si>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</si>
  <si>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</si>
  <si>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</si>
  <si>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</si>
  <si>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</si>
  <si>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</si>
  <si>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</si>
  <si>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</si>
  <si>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</si>
  <si>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</si>
  <si>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</si>
  <si>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</si>
  <si>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</si>
  <si>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</si>
  <si>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</si>
  <si>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</si>
  <si>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</si>
  <si>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</si>
  <si>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</si>
  <si>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</si>
  <si>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</si>
  <si>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</si>
  <si>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</si>
  <si>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</si>
  <si>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</si>
  <si>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</si>
  <si>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</si>
  <si>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</si>
  <si>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</si>
  <si>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</si>
  <si>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</si>
  <si>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</si>
  <si>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</si>
  <si>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</si>
  <si>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</si>
  <si>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</si>
  <si>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</si>
  <si>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</si>
  <si>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</si>
  <si>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</si>
  <si>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</si>
  <si>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</si>
  <si>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</si>
  <si>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</si>
  <si>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</si>
  <si>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</si>
  <si>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</si>
  <si>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</si>
  <si>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</si>
  <si>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</si>
  <si>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</si>
  <si>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</si>
  <si>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</si>
  <si>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</si>
  <si>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</si>
  <si>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</si>
  <si>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</si>
  <si>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</si>
  <si>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</si>
  <si>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</si>
  <si>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</si>
  <si>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</si>
  <si>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</si>
  <si>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</si>
  <si>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</si>
  <si>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</si>
  <si>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</si>
  <si>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</si>
  <si>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</si>
  <si>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</si>
  <si>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</si>
  <si>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</si>
  <si>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</si>
  <si>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</si>
  <si>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</si>
  <si>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</si>
  <si>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</si>
  <si>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</si>
  <si>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</si>
  <si>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</si>
  <si>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</si>
  <si>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</si>
  <si>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</si>
  <si>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</si>
  <si>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</si>
  <si>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</si>
  <si>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</si>
  <si>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</si>
  <si>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</si>
  <si>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</si>
  <si>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</si>
  <si>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</si>
  <si>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</si>
  <si>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</si>
  <si>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</si>
  <si>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</si>
  <si>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</si>
  <si>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</si>
  <si>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</si>
  <si>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</si>
  <si>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</si>
  <si>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</si>
  <si>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</si>
  <si>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</si>
  <si>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</si>
  <si>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</si>
  <si>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</si>
  <si>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</si>
  <si>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</si>
  <si>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</si>
  <si>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</si>
  <si>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</si>
  <si>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</si>
  <si>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</si>
  <si>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</si>
  <si>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</si>
  <si>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</si>
  <si>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</si>
  <si>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</si>
  <si>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</si>
  <si>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</si>
  <si>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</si>
  <si>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</si>
  <si>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</si>
  <si>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</si>
  <si>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</si>
  <si>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</si>
  <si>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</si>
  <si>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</si>
  <si>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</si>
  <si>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</si>
  <si>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</si>
  <si>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</si>
  <si>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</si>
  <si>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</si>
  <si>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</si>
  <si>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</si>
  <si>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</si>
  <si>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</si>
  <si>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</si>
  <si>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</si>
  <si>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</si>
  <si>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</si>
  <si>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</si>
  <si>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</si>
  <si>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</si>
  <si>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</si>
  <si>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</si>
  <si>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</si>
  <si>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</si>
  <si>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</si>
  <si>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</si>
  <si>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</si>
  <si>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</si>
  <si>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</si>
  <si>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</si>
  <si>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</si>
  <si>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</si>
  <si>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</si>
  <si>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</si>
  <si>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</si>
  <si>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</si>
  <si>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</si>
  <si>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</si>
  <si>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</si>
  <si>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</si>
  <si>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</si>
  <si>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</si>
  <si>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</si>
  <si>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</si>
  <si>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</si>
  <si>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</si>
  <si>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</si>
  <si>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</si>
  <si>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</si>
  <si>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</si>
  <si>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</si>
  <si>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</si>
  <si>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</si>
  <si>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</si>
  <si>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</si>
  <si>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</si>
  <si>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</si>
  <si>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</si>
  <si>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</si>
  <si>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</si>
  <si>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</si>
  <si>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</si>
  <si>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</si>
  <si>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</si>
  <si>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</si>
  <si>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</si>
  <si>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</si>
  <si>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</si>
  <si>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</si>
  <si>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</si>
  <si>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</si>
  <si>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</si>
  <si>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</si>
  <si>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</si>
  <si>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</si>
  <si>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</si>
  <si>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</si>
  <si>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</si>
  <si>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</si>
  <si>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</si>
  <si>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</si>
  <si>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</si>
  <si>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</si>
  <si>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</si>
  <si>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</si>
  <si>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</si>
  <si>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</si>
  <si>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</si>
  <si>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</si>
  <si>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</si>
  <si>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</si>
  <si>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</si>
  <si>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</si>
  <si>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</si>
  <si>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</si>
  <si>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</si>
  <si>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</si>
  <si>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</si>
  <si>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</si>
  <si>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</si>
  <si>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</si>
  <si>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</si>
  <si>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</si>
  <si>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</si>
  <si>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</si>
  <si>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</si>
  <si>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</si>
  <si>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</si>
  <si>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</si>
  <si>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</si>
  <si>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</si>
  <si>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</si>
  <si>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</si>
  <si>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</si>
  <si>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</si>
  <si>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</si>
  <si>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</si>
  <si>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</si>
  <si>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</si>
  <si>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</si>
  <si>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</si>
  <si>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</si>
  <si>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</si>
  <si>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</si>
  <si>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</si>
  <si>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</si>
  <si>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</si>
  <si>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</si>
  <si>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</si>
  <si>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</si>
  <si>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</si>
  <si>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</si>
  <si>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</si>
  <si>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</si>
  <si>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</si>
  <si>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</si>
  <si>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</si>
  <si>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</si>
  <si>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</si>
  <si>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</si>
  <si>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</si>
  <si>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</si>
  <si>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</si>
  <si>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</si>
  <si>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</si>
  <si>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</si>
  <si>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</si>
  <si>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</si>
  <si>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</si>
  <si>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</si>
  <si>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</si>
  <si>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</si>
  <si>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</si>
  <si>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</si>
  <si>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</si>
  <si>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</si>
  <si>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</si>
  <si>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</si>
  <si>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</si>
  <si>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</si>
  <si>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</si>
  <si>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</si>
  <si>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</si>
  <si>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</si>
  <si>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</si>
  <si>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</si>
  <si>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</si>
  <si>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</si>
  <si>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</si>
  <si>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</si>
  <si>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</si>
  <si>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</si>
  <si>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</si>
  <si>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</si>
  <si>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</si>
  <si>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</si>
  <si>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</si>
  <si>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</si>
  <si>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</si>
  <si>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</si>
  <si>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</si>
  <si>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</si>
  <si>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</si>
  <si>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</si>
  <si>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</si>
  <si>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</si>
  <si>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</si>
  <si>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</si>
  <si>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</si>
  <si>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</si>
  <si>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</si>
  <si>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</si>
  <si>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</si>
  <si>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</si>
  <si>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</si>
  <si>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</si>
  <si>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</si>
  <si>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</si>
  <si>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</si>
  <si>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</si>
  <si>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</si>
  <si>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</si>
  <si>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</si>
  <si>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</si>
  <si>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</si>
  <si>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</si>
  <si>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</si>
  <si>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</si>
  <si>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</si>
  <si>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</si>
  <si>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</si>
  <si>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</si>
  <si>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</si>
  <si>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</si>
  <si>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</si>
  <si>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</si>
  <si>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</si>
  <si>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</si>
  <si>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</si>
  <si>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</si>
  <si>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</si>
  <si>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</si>
  <si>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</si>
  <si>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</si>
  <si>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</si>
  <si>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</si>
  <si>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</si>
  <si>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</si>
  <si>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</si>
  <si>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</si>
  <si>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</si>
  <si>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</si>
  <si>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</si>
  <si>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</si>
  <si>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</si>
  <si>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</si>
  <si>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</si>
  <si>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</si>
  <si>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</si>
  <si>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</si>
  <si>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</si>
  <si>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</si>
  <si>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</si>
  <si>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</si>
  <si>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</si>
  <si>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</si>
  <si>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</si>
  <si>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</si>
  <si>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</si>
  <si>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</si>
  <si>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</si>
  <si>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</si>
  <si>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</si>
  <si>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</si>
  <si>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</si>
  <si>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</si>
  <si>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</si>
  <si>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</si>
  <si>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</si>
  <si>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</si>
  <si>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</si>
  <si>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</si>
  <si>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</si>
  <si>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</si>
  <si>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</si>
  <si>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</si>
  <si>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</si>
  <si>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</si>
  <si>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</si>
  <si>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</si>
  <si>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</si>
  <si>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</si>
  <si>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</si>
  <si>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</si>
  <si>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</si>
  <si>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</si>
  <si>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</si>
  <si>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</si>
  <si>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</si>
  <si>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</si>
  <si>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</si>
  <si>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</si>
  <si>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</si>
  <si>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</si>
  <si>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</si>
  <si>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</si>
  <si>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</si>
  <si>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</si>
  <si>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</si>
  <si>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</si>
  <si>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</si>
  <si>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</si>
  <si>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</si>
  <si>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</si>
  <si>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</si>
  <si>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</si>
  <si>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</si>
  <si>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</si>
  <si>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</si>
  <si>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</si>
  <si>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</si>
  <si>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</si>
  <si>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</si>
  <si>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</si>
  <si>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</si>
  <si>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</si>
  <si>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</si>
  <si>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</si>
  <si>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</si>
  <si>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</si>
  <si>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</si>
  <si>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</si>
  <si>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</si>
  <si>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</si>
  <si>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</si>
  <si>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</si>
  <si>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</si>
  <si>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</si>
  <si>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</si>
  <si>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</si>
  <si>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</si>
  <si>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</si>
  <si>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</si>
  <si>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</si>
  <si>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</si>
  <si>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</si>
  <si>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</si>
  <si>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</si>
  <si>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</si>
  <si>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</si>
  <si>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</si>
  <si>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</si>
  <si>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</si>
  <si>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</si>
  <si>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</si>
  <si>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</si>
  <si>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</si>
  <si>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</si>
  <si>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</si>
  <si>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</si>
  <si>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</si>
  <si>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</si>
  <si>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</si>
  <si>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</si>
  <si>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</si>
  <si>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</si>
  <si>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</si>
  <si>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</si>
  <si>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</si>
  <si>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</si>
  <si>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</si>
  <si>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</si>
  <si>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</si>
  <si>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</si>
  <si>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</si>
  <si>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</si>
  <si>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</si>
  <si>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</si>
  <si>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</si>
  <si>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</si>
  <si>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</si>
  <si>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</si>
  <si>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</si>
  <si>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</si>
  <si>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</si>
  <si>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</si>
  <si>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</si>
  <si>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</si>
  <si>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</si>
  <si>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</si>
  <si>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</si>
  <si>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</si>
  <si>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</si>
  <si>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</si>
  <si>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</si>
  <si>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</si>
  <si>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</si>
  <si>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</si>
  <si>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</si>
  <si>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</si>
  <si>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</si>
  <si>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</si>
  <si>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</si>
  <si>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</si>
  <si>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</si>
  <si>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</si>
  <si>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</si>
  <si>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</si>
  <si>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</si>
  <si>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</si>
  <si>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</si>
  <si>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</si>
  <si>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</si>
  <si>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</si>
  <si>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</si>
  <si>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</si>
  <si>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</si>
  <si>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</si>
  <si>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</si>
  <si>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</si>
  <si>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</si>
  <si>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</si>
  <si>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</si>
  <si>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</si>
  <si>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</si>
  <si>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</si>
  <si>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</si>
  <si>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</si>
  <si>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</si>
  <si>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</si>
  <si>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</si>
  <si>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</si>
  <si>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</si>
  <si>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</si>
  <si>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</si>
  <si>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</si>
  <si>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</si>
  <si>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</si>
  <si>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</si>
  <si>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</si>
  <si>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</si>
  <si>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</si>
  <si>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</si>
  <si>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</si>
  <si>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</si>
  <si>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</si>
  <si>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</si>
  <si>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</si>
  <si>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</si>
  <si>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</si>
  <si>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</si>
  <si>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</si>
  <si>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</si>
  <si>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</si>
  <si>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</si>
  <si>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</si>
  <si>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</si>
  <si>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</si>
  <si>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</si>
  <si>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</si>
  <si>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</si>
  <si>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</si>
  <si>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</si>
  <si>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</si>
  <si>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</si>
  <si>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</si>
  <si>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</si>
  <si>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</si>
  <si>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</si>
  <si>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</si>
  <si>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</si>
  <si>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</si>
  <si>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</si>
  <si>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</si>
  <si>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</si>
  <si>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</si>
  <si>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</si>
  <si>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</si>
  <si>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</si>
  <si>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</si>
  <si>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</si>
  <si>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</si>
  <si>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</si>
  <si>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</si>
  <si>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</si>
  <si>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</si>
  <si>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</si>
  <si>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</si>
  <si>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</si>
  <si>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</si>
  <si>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</si>
  <si>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</si>
  <si>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</si>
  <si>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</si>
  <si>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</si>
  <si>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</si>
  <si>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</si>
  <si>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</si>
  <si>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</si>
  <si>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</si>
  <si>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</si>
  <si>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</si>
  <si>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</si>
  <si>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</si>
  <si>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</si>
  <si>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</si>
  <si>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</si>
  <si>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</si>
  <si>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</si>
  <si>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</si>
  <si>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</si>
  <si>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</si>
  <si>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</si>
  <si>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</si>
  <si>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</si>
  <si>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</si>
  <si>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</si>
  <si>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</si>
  <si>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</si>
  <si>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</si>
  <si>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</si>
  <si>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</si>
  <si>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</si>
  <si>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</si>
  <si>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</si>
  <si>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</si>
  <si>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</si>
  <si>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</si>
  <si>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</si>
  <si>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</si>
  <si>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</si>
  <si>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</si>
  <si>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</si>
  <si>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</si>
  <si>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</si>
  <si>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</si>
  <si>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</si>
  <si>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</si>
  <si>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</si>
  <si>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</si>
  <si>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</si>
  <si>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</si>
  <si>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</si>
  <si>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</si>
  <si>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</si>
  <si>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</si>
  <si>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</si>
  <si>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</si>
  <si>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</si>
  <si>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</si>
  <si>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</si>
  <si>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</si>
  <si>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</si>
  <si>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</si>
  <si>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</si>
  <si>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</si>
  <si>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</si>
  <si>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</si>
  <si>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</si>
  <si>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</si>
  <si>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</si>
  <si>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</si>
  <si>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</si>
  <si>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</si>
  <si>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</si>
  <si>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</si>
  <si>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</si>
  <si>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</si>
  <si>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</si>
  <si>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</si>
  <si>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</si>
  <si>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</si>
  <si>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</si>
  <si>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</si>
  <si>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</si>
  <si>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</si>
  <si>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</si>
  <si>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</si>
  <si>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</si>
  <si>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</si>
  <si>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</si>
  <si>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</si>
  <si>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</si>
  <si>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</si>
  <si>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</si>
  <si>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</si>
  <si>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</si>
  <si>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</si>
  <si>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</si>
  <si>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</si>
  <si>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</si>
  <si>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</si>
  <si>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</si>
  <si>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</si>
  <si>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</si>
  <si>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</si>
  <si>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</si>
  <si>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</si>
  <si>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</si>
  <si>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</si>
  <si>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</si>
  <si>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</si>
  <si>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</si>
  <si>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</si>
  <si>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</si>
  <si>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</si>
  <si>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</si>
  <si>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</si>
  <si>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</si>
  <si>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</si>
  <si>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</si>
  <si>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</si>
  <si>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</si>
  <si>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</si>
  <si>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</si>
  <si>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</si>
  <si>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</si>
  <si>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</si>
  <si>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</si>
  <si>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</si>
  <si>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</si>
  <si>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</si>
  <si>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</si>
  <si>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</si>
  <si>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</si>
  <si>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</si>
  <si>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</si>
  <si>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</si>
  <si>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</si>
  <si>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</si>
  <si>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</si>
  <si>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</si>
  <si>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</si>
  <si>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</si>
  <si>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</si>
  <si>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</si>
  <si>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</si>
  <si>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</si>
  <si>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</si>
  <si>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</si>
  <si>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</si>
  <si>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</si>
  <si>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</si>
  <si>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</si>
  <si>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</si>
  <si>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</si>
  <si>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</si>
  <si>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</si>
  <si>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</si>
  <si>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</si>
  <si>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</si>
  <si>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</si>
  <si>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</si>
  <si>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</si>
  <si>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</si>
  <si>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</si>
  <si>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</si>
  <si>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</si>
  <si>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</si>
  <si>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</si>
  <si>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</si>
  <si>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</si>
  <si>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</si>
  <si>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</si>
  <si>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</si>
  <si>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</si>
  <si>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</si>
  <si>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</si>
  <si>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</si>
  <si>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</si>
  <si>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</si>
  <si>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</si>
  <si>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</si>
  <si>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</si>
  <si>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</si>
  <si>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</si>
  <si>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</si>
  <si>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</si>
  <si>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</si>
  <si>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</si>
  <si>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</si>
  <si>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</si>
  <si>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</si>
  <si>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</si>
  <si>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</si>
  <si>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</si>
  <si>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</si>
  <si>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</si>
  <si>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</si>
  <si>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</si>
  <si>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</si>
  <si>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</si>
  <si>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</si>
  <si>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</si>
  <si>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</si>
  <si>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</si>
  <si>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</si>
  <si>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</si>
  <si>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</si>
  <si>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</si>
  <si>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</si>
  <si>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</si>
  <si>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</si>
  <si>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</si>
  <si>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</si>
  <si>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</si>
  <si>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</si>
  <si>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</si>
  <si>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</si>
  <si>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</si>
  <si>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</si>
  <si>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</si>
  <si>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</si>
  <si>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</si>
  <si>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</si>
  <si>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</si>
  <si>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</si>
  <si>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</si>
  <si>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</si>
  <si>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</si>
  <si>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</si>
  <si>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</si>
  <si>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</si>
  <si>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</si>
  <si>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</si>
  <si>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</si>
  <si>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</si>
  <si>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</si>
  <si>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</si>
  <si>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</si>
  <si>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</si>
  <si>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</si>
  <si>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</si>
  <si>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</si>
  <si>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</si>
  <si>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</si>
  <si>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</si>
  <si>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</si>
  <si>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</si>
  <si>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</si>
  <si>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</si>
  <si>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</si>
  <si>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</si>
  <si>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</si>
  <si>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</si>
  <si>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</si>
  <si>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</si>
  <si>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</si>
  <si>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</si>
  <si>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</si>
  <si>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</si>
  <si>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</si>
  <si>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</si>
  <si>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</si>
  <si>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</si>
  <si>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</si>
  <si>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</si>
  <si>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</si>
  <si>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</si>
  <si>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</si>
  <si>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</si>
  <si>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</si>
  <si>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</si>
  <si>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</si>
  <si>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</si>
  <si>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</si>
  <si>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</si>
  <si>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</si>
  <si>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</si>
  <si>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</si>
  <si>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</si>
  <si>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</si>
  <si>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</si>
  <si>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</si>
  <si>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</si>
  <si>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</si>
  <si>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</si>
  <si>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</si>
  <si>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</si>
  <si>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</si>
  <si>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</si>
  <si>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</si>
  <si>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</si>
  <si>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</si>
  <si>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</si>
  <si>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</si>
  <si>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</si>
  <si>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</si>
  <si>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</si>
  <si>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</si>
  <si>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</si>
  <si>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</si>
  <si>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</si>
  <si>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</si>
  <si>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</si>
  <si>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</si>
  <si>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</si>
  <si>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</si>
  <si>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</si>
  <si>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</si>
  <si>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</si>
  <si>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</si>
  <si>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</si>
  <si>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</si>
  <si>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</si>
  <si>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</si>
  <si>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</si>
  <si>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</si>
  <si>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</si>
  <si>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</si>
  <si>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</si>
  <si>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</si>
  <si>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</si>
  <si>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</si>
  <si>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</si>
  <si>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</si>
  <si>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</si>
  <si>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</si>
  <si>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</si>
  <si>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</si>
  <si>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</si>
  <si>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</si>
  <si>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</si>
  <si>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</si>
  <si>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</si>
  <si>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</si>
  <si>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</si>
  <si>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</si>
  <si>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</si>
  <si>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</si>
  <si>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</si>
  <si>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</si>
  <si>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</si>
  <si>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</si>
  <si>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</si>
  <si>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</si>
  <si>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</si>
  <si>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</si>
  <si>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</si>
  <si>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</si>
  <si>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</si>
  <si>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</si>
  <si>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</si>
  <si>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</si>
  <si>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</si>
  <si>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</si>
  <si>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</si>
  <si>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</si>
  <si>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</si>
  <si>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</si>
  <si>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</si>
  <si>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</si>
  <si>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</si>
  <si>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</si>
  <si>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</si>
  <si>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</si>
  <si>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</si>
  <si>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</si>
  <si>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</si>
  <si>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</si>
  <si>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</si>
  <si>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</si>
  <si>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</si>
  <si>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</si>
  <si>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</si>
  <si>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</si>
  <si>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</si>
  <si>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</si>
  <si>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</si>
  <si>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</si>
  <si>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</si>
  <si>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</si>
  <si>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</si>
  <si>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</si>
  <si>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</si>
  <si>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</si>
  <si>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</si>
  <si>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</si>
  <si>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</si>
  <si>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</si>
  <si>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</si>
  <si>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</si>
  <si>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</si>
  <si>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</si>
  <si>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</si>
  <si>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</si>
  <si>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</si>
  <si>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</si>
  <si>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</si>
  <si>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</si>
  <si>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</si>
  <si>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</si>
  <si>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</si>
  <si>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</si>
  <si>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</si>
  <si>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</si>
  <si>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</si>
  <si>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</si>
  <si>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</si>
  <si>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</si>
  <si>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</si>
  <si>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</si>
  <si>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</si>
  <si>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</si>
  <si>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</si>
  <si>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</si>
  <si>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</si>
  <si>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</si>
  <si>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</si>
  <si>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</si>
  <si>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</si>
  <si>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</si>
  <si>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</si>
  <si>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</si>
  <si>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</si>
  <si>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</si>
  <si>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</si>
  <si>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</si>
  <si>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</si>
  <si>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</si>
  <si>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</si>
  <si>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</si>
  <si>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</si>
  <si>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</si>
  <si>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</si>
  <si>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</si>
  <si>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</si>
  <si>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</si>
  <si>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</si>
  <si>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</si>
  <si>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</si>
  <si>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</si>
  <si>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</si>
  <si>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</si>
  <si>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</si>
  <si>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</si>
  <si>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</si>
  <si>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</si>
  <si>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</si>
  <si>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</si>
  <si>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</si>
  <si>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</si>
  <si>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</si>
  <si>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</si>
  <si>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</si>
  <si>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</si>
  <si>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</si>
  <si>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</si>
  <si>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</si>
  <si>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</si>
  <si>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</si>
  <si>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</si>
  <si>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</si>
  <si>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</si>
  <si>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</si>
  <si>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</si>
  <si>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</si>
  <si>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</si>
  <si>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</si>
  <si>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</si>
  <si>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</si>
  <si>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</si>
  <si>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</si>
  <si>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</si>
  <si>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</si>
  <si>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</si>
  <si>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</si>
  <si>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</si>
  <si>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</si>
  <si>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</si>
  <si>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</si>
  <si>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</si>
  <si>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</si>
  <si>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</si>
  <si>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</si>
  <si>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</si>
  <si>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</si>
  <si>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</si>
  <si>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</si>
  <si>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</si>
  <si>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</si>
  <si>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</si>
  <si>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</si>
  <si>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</si>
  <si>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</si>
  <si>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</si>
  <si>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</si>
  <si>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</si>
  <si>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</si>
  <si>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</si>
  <si>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</si>
  <si>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</si>
  <si>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</si>
  <si>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</si>
  <si>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</si>
  <si>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</si>
  <si>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</si>
  <si>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</si>
  <si>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</si>
  <si>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</si>
  <si>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</si>
  <si>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</si>
  <si>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</si>
  <si>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</si>
  <si>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</si>
  <si>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</si>
  <si>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</si>
  <si>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</si>
  <si>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</si>
  <si>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</si>
  <si>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</si>
  <si>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</si>
  <si>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</si>
  <si>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</si>
  <si>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</si>
  <si>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</si>
  <si>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</si>
  <si>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</si>
  <si>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</si>
  <si>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</si>
  <si>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</si>
  <si>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</si>
  <si>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</si>
  <si>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</si>
  <si>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</si>
  <si>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</si>
  <si>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</si>
  <si>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</si>
  <si>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</si>
  <si>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</si>
  <si>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</si>
  <si>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</si>
  <si>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</si>
  <si>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</si>
  <si>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</si>
  <si>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</si>
  <si>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</si>
  <si>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</si>
  <si>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</si>
  <si>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</si>
  <si>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</si>
  <si>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</si>
  <si>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</si>
  <si>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</si>
  <si>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</si>
  <si>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</si>
  <si>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</si>
  <si>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</si>
  <si>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</si>
  <si>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</si>
  <si>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</si>
  <si>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</si>
  <si>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</si>
  <si>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</si>
  <si>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</si>
  <si>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</si>
  <si>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</si>
  <si>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</si>
  <si>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</si>
  <si>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</si>
  <si>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</si>
  <si>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</si>
  <si>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</si>
  <si>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</si>
  <si>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</si>
  <si>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</si>
  <si>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</si>
  <si>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</si>
  <si>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</si>
  <si>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</si>
  <si>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</si>
  <si>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</si>
  <si>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</si>
  <si>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</si>
  <si>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</si>
  <si>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</si>
  <si>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</si>
  <si>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</si>
  <si>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</si>
  <si>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</si>
  <si>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</si>
  <si>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</si>
  <si>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</si>
  <si>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</si>
  <si>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</si>
  <si>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</si>
  <si>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</si>
  <si>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</si>
  <si>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</si>
  <si>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</si>
  <si>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</si>
  <si>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</si>
  <si>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</si>
  <si>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</si>
  <si>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</si>
  <si>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</si>
  <si>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</si>
  <si>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</si>
  <si>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</si>
  <si>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</si>
  <si>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</si>
  <si>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</si>
  <si>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</si>
  <si>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</si>
  <si>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</si>
  <si>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</si>
  <si>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</si>
  <si>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</si>
  <si>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</si>
  <si>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</si>
  <si>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</si>
  <si>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</si>
  <si>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</si>
  <si>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</si>
  <si>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</si>
  <si>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</si>
  <si>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</si>
  <si>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</si>
  <si>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</si>
  <si>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</si>
  <si>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</si>
  <si>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</si>
  <si>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</si>
  <si>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</si>
  <si>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</si>
  <si>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</si>
  <si>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</si>
  <si>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</si>
  <si>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</si>
  <si>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</si>
  <si>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</si>
  <si>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</si>
  <si>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</si>
  <si>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</si>
  <si>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</si>
  <si>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</si>
  <si>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</si>
  <si>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</si>
  <si>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</si>
  <si>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</si>
  <si>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</si>
  <si>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</si>
  <si>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</si>
  <si>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</si>
  <si>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</si>
  <si>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</si>
  <si>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</si>
  <si>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</si>
  <si>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</si>
  <si>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</si>
  <si>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</si>
  <si>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</si>
  <si>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</si>
  <si>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</si>
  <si>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</si>
  <si>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</si>
  <si>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</si>
  <si>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</si>
  <si>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</si>
  <si>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</si>
  <si>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</si>
  <si>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</si>
  <si>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</si>
  <si>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</si>
  <si>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</si>
  <si>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</si>
  <si>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</si>
  <si>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</si>
  <si>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</si>
  <si>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</si>
  <si>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</si>
  <si>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</si>
  <si>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</si>
  <si>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</si>
  <si>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</si>
  <si>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</si>
  <si>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</si>
  <si>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</si>
  <si>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</si>
  <si>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</si>
  <si>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</si>
  <si>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</si>
  <si>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</si>
  <si>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</si>
  <si>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</si>
  <si>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</si>
  <si>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</si>
  <si>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</si>
  <si>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</si>
  <si>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</si>
  <si>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</si>
  <si>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</si>
  <si>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</si>
  <si>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</si>
  <si>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</si>
  <si>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</si>
  <si>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</si>
  <si>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</si>
  <si>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</si>
  <si>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</si>
  <si>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</si>
  <si>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</si>
  <si>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</si>
  <si>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</si>
  <si>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</si>
  <si>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</si>
  <si>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</si>
  <si>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</si>
  <si>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</si>
  <si>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</si>
  <si>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</si>
  <si>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</si>
  <si>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</si>
  <si>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</si>
  <si>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</si>
  <si>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</si>
  <si>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</si>
  <si>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</si>
  <si>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</si>
  <si>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</si>
  <si>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</si>
  <si>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</si>
  <si>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</si>
  <si>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</si>
  <si>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</si>
  <si>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</si>
  <si>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</si>
  <si>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</si>
  <si>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</si>
  <si>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</si>
  <si>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</si>
  <si>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</si>
  <si>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</si>
  <si>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</si>
  <si>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</si>
  <si>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</si>
  <si>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</si>
  <si>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</si>
  <si>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</si>
  <si>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</si>
  <si>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</si>
  <si>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</si>
  <si>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</si>
  <si>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</si>
  <si>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</si>
  <si>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</si>
  <si>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</si>
  <si>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</si>
  <si>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</si>
  <si>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</si>
  <si>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</si>
  <si>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</si>
  <si>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</si>
  <si>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</si>
  <si>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</si>
  <si>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</si>
  <si>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</si>
  <si>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</si>
  <si>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</si>
  <si>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</si>
  <si>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</si>
  <si>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</si>
  <si>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</si>
  <si>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</si>
  <si>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</si>
  <si>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</si>
  <si>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</si>
  <si>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</si>
  <si>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</si>
  <si>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</si>
  <si>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</si>
  <si>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</si>
  <si>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</si>
  <si>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</si>
  <si>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</si>
  <si>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</si>
  <si>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</si>
  <si>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</si>
  <si>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</si>
  <si>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</si>
  <si>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</si>
  <si>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</si>
  <si>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</si>
  <si>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</si>
  <si>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</si>
  <si>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</si>
  <si>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</si>
  <si>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</si>
  <si>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</si>
  <si>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</si>
  <si>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</si>
  <si>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</si>
  <si>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</si>
  <si>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</si>
  <si>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</si>
  <si>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</si>
  <si>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</si>
  <si>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</si>
  <si>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</si>
  <si>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</si>
  <si>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</si>
  <si>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</si>
  <si>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</si>
  <si>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</si>
  <si>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</si>
  <si>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</si>
  <si>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</si>
  <si>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</si>
  <si>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</si>
  <si>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</si>
  <si>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</si>
  <si>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</si>
  <si>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</si>
  <si>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</si>
  <si>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</si>
  <si>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</si>
  <si>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</si>
  <si>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</si>
  <si>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</si>
  <si>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</si>
  <si>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</si>
  <si>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</si>
  <si>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</si>
  <si>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</si>
  <si>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</si>
  <si>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</si>
  <si>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</si>
  <si>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</si>
  <si>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</si>
  <si>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</si>
  <si>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</si>
  <si>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</si>
  <si>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</si>
  <si>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</si>
  <si>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</si>
  <si>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</si>
  <si>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</si>
  <si>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</si>
  <si>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</si>
  <si>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</si>
  <si>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</si>
  <si>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</si>
  <si>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</si>
  <si>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</si>
  <si>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</si>
  <si>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</si>
  <si>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</si>
  <si>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</si>
  <si>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</si>
  <si>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</si>
  <si>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</si>
  <si>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</si>
  <si>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</si>
  <si>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</si>
  <si>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</si>
  <si>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</si>
  <si>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</si>
  <si>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</si>
  <si>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</si>
  <si>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</si>
  <si>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</si>
  <si>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</si>
  <si>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</si>
  <si>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</si>
  <si>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</si>
  <si>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</si>
  <si>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</si>
  <si>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</si>
  <si>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</si>
  <si>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</si>
  <si>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</si>
  <si>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</si>
  <si>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</si>
  <si>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</si>
  <si>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</si>
  <si>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</si>
  <si>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</si>
  <si>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</si>
  <si>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</si>
  <si>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</si>
  <si>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</si>
  <si>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</si>
  <si>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</si>
  <si>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</si>
  <si>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</si>
  <si>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</si>
  <si>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</si>
  <si>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</si>
  <si>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</si>
  <si>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</si>
  <si>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</si>
  <si>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</si>
  <si>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</si>
  <si>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</si>
  <si>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</si>
  <si>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</si>
  <si>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</si>
  <si>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</si>
  <si>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</si>
  <si>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</si>
  <si>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</si>
  <si>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</si>
  <si>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</si>
  <si>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</si>
  <si>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</si>
  <si>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</si>
  <si>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</si>
  <si>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</si>
  <si>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</si>
  <si>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</si>
  <si>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</si>
  <si>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</si>
  <si>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</si>
  <si>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</si>
  <si>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</si>
  <si>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</si>
  <si>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</si>
  <si>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</si>
  <si>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</si>
  <si>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</si>
  <si>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</si>
  <si>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</si>
  <si>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</si>
  <si>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</si>
  <si>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</si>
  <si>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</si>
  <si>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</si>
  <si>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</si>
  <si>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</si>
  <si>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</si>
  <si>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</si>
  <si>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</si>
  <si>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</si>
  <si>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</si>
  <si>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</si>
  <si>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</si>
  <si>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</si>
  <si>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</si>
  <si>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</si>
  <si>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</si>
  <si>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</si>
  <si>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</si>
  <si>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</si>
  <si>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</si>
  <si>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</si>
  <si>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</si>
  <si>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</si>
  <si>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</si>
  <si>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</si>
  <si>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</si>
  <si>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</si>
  <si>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</si>
  <si>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</si>
  <si>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</si>
  <si>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</si>
  <si>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</si>
  <si>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</si>
  <si>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</si>
  <si>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</si>
  <si>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</si>
  <si>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</si>
  <si>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</si>
  <si>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</si>
  <si>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</si>
  <si>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</si>
  <si>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</si>
  <si>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</si>
  <si>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</si>
  <si>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</si>
  <si>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</si>
  <si>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</si>
  <si>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</si>
  <si>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</si>
  <si>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</si>
  <si>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</si>
  <si>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</si>
  <si>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</si>
  <si>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</si>
  <si>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</si>
  <si>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</si>
  <si>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</si>
  <si>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</si>
  <si>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</si>
  <si>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</si>
  <si>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</si>
  <si>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</si>
  <si>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</si>
  <si>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</si>
  <si>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</si>
  <si>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</si>
  <si>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</si>
  <si>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</si>
  <si>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</si>
  <si>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</si>
  <si>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</si>
  <si>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</si>
  <si>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</si>
  <si>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</si>
  <si>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</si>
  <si>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</si>
  <si>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</si>
  <si>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</si>
  <si>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</si>
  <si>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</si>
  <si>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</si>
  <si>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</si>
  <si>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</si>
  <si>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</si>
  <si>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</si>
  <si>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</si>
  <si>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</si>
  <si>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</si>
  <si>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</si>
  <si>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</si>
  <si>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</si>
  <si>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</si>
  <si>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</si>
  <si>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</si>
  <si>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</si>
  <si>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</si>
  <si>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</si>
  <si>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</si>
  <si>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</si>
  <si>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</si>
  <si>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</si>
  <si>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</si>
  <si>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</si>
  <si>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</si>
  <si>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</si>
  <si>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</si>
  <si>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</si>
  <si>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</si>
  <si>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</si>
  <si>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</si>
  <si>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</si>
  <si>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</si>
  <si>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</si>
  <si>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</si>
  <si>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</si>
  <si>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</si>
  <si>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</si>
  <si>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</si>
  <si>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</si>
  <si>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</si>
  <si>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</si>
  <si>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</si>
  <si>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</si>
  <si>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</si>
  <si>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</si>
  <si>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</si>
  <si>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</si>
  <si>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</si>
  <si>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</si>
  <si>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</si>
  <si>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</si>
  <si>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</si>
  <si>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</si>
  <si>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</si>
  <si>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</si>
  <si>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</si>
  <si>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</si>
  <si>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</si>
  <si>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</si>
  <si>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</si>
  <si>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</si>
  <si>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</si>
  <si>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</si>
  <si>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</si>
  <si>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</si>
  <si>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</si>
  <si>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</si>
  <si>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</si>
  <si>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</si>
  <si>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</si>
  <si>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</si>
  <si>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</si>
  <si>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</si>
  <si>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</si>
  <si>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</si>
  <si>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</si>
  <si>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</si>
  <si>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</si>
  <si>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</si>
  <si>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</si>
  <si>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</si>
  <si>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</si>
  <si>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</si>
  <si>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</si>
  <si>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</si>
  <si>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</si>
  <si>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</si>
  <si>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</si>
  <si>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</si>
  <si>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</si>
  <si>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</si>
  <si>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</si>
  <si>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</si>
  <si>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</si>
  <si>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</si>
  <si>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</si>
  <si>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</si>
  <si>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</si>
  <si>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</si>
  <si>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</si>
  <si>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</si>
  <si>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</si>
  <si>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</si>
  <si>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</si>
  <si>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</si>
  <si>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</si>
  <si>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</si>
  <si>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</si>
  <si>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</si>
  <si>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</si>
  <si>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</si>
  <si>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</si>
  <si>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</si>
  <si>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</si>
  <si>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</si>
  <si>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</si>
  <si>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</si>
  <si>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</si>
  <si>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</si>
  <si>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</si>
  <si>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</si>
  <si>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</si>
  <si>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</si>
  <si>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</si>
  <si>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</si>
  <si>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</si>
  <si>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</si>
  <si>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</si>
  <si>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</si>
  <si>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</si>
  <si>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</si>
  <si>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</si>
  <si>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</si>
  <si>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</si>
  <si>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</si>
  <si>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</si>
  <si>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</si>
  <si>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</si>
  <si>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</si>
  <si>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</si>
  <si>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</si>
  <si>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</si>
  <si>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</si>
  <si>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</si>
  <si>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</si>
  <si>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</si>
  <si>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</si>
  <si>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</si>
  <si>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</si>
  <si>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</si>
  <si>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</si>
  <si>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</si>
  <si>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</si>
  <si>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</si>
  <si>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</si>
  <si>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</si>
  <si>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</si>
  <si>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</si>
  <si>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</si>
  <si>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</si>
  <si>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</si>
  <si>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</si>
  <si>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</si>
  <si>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</si>
  <si>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</si>
  <si>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</si>
  <si>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</si>
  <si>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</si>
  <si>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</si>
  <si>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</si>
  <si>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</si>
  <si>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</si>
  <si>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</si>
  <si>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</si>
  <si>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</si>
  <si>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</si>
  <si>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</si>
  <si>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</si>
  <si>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</si>
  <si>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</si>
  <si>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</si>
  <si>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</si>
  <si>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</si>
  <si>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</si>
  <si>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</si>
  <si>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</si>
  <si>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</si>
  <si>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</si>
  <si>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</si>
  <si>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</si>
  <si>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</si>
  <si>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</si>
  <si>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</si>
  <si>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</si>
  <si>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</si>
  <si>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</si>
  <si>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</si>
  <si>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</si>
  <si>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</si>
  <si>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</si>
  <si>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</si>
  <si>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</si>
  <si>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</si>
  <si>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</si>
  <si>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</si>
  <si>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</si>
  <si>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</si>
  <si>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</si>
  <si>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</si>
  <si>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</si>
  <si>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</si>
  <si>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</si>
  <si>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</si>
  <si>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</si>
  <si>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</si>
  <si>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</si>
  <si>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</si>
  <si>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</si>
  <si>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</si>
  <si>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</si>
  <si>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</si>
  <si>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</si>
  <si>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</si>
  <si>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</si>
  <si>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</si>
  <si>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</si>
  <si>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</si>
  <si>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</si>
  <si>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</si>
  <si>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</si>
  <si>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</si>
  <si>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</si>
  <si>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</si>
  <si>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</si>
  <si>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</si>
  <si>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</si>
  <si>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</si>
  <si>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</si>
  <si>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</si>
  <si>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</si>
  <si>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</si>
  <si>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</si>
  <si>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</si>
  <si>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</si>
  <si>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</si>
  <si>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</si>
  <si>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</si>
  <si>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</si>
  <si>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</si>
  <si>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</si>
  <si>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</si>
  <si>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</si>
  <si>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</si>
  <si>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</si>
  <si>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</si>
  <si>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</si>
  <si>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</si>
  <si>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</si>
  <si>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</si>
  <si>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</si>
  <si>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</si>
  <si>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</si>
  <si>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</si>
  <si>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</si>
  <si>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</si>
  <si>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</si>
  <si>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</si>
  <si>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</si>
  <si>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</si>
  <si>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</si>
  <si>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</si>
  <si>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</si>
  <si>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</si>
  <si>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</si>
  <si>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</si>
  <si>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</si>
  <si>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</si>
  <si>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</si>
  <si>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</si>
  <si>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</si>
  <si>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</si>
  <si>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</si>
  <si>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</si>
  <si>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</si>
  <si>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</si>
  <si>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</si>
  <si>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</si>
  <si>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</si>
  <si>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</si>
  <si>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</si>
  <si>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</si>
  <si>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</si>
  <si>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</si>
  <si>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</si>
  <si>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</si>
  <si>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</si>
  <si>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</si>
  <si>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</si>
  <si>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</si>
  <si>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</si>
  <si>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</si>
  <si>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</si>
  <si>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</si>
  <si>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</si>
  <si>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</si>
  <si>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</si>
  <si>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</si>
  <si>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</si>
  <si>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</si>
  <si>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</si>
  <si>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</si>
  <si>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</si>
  <si>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</si>
  <si>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</si>
  <si>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</si>
  <si>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</si>
  <si>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</si>
  <si>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</si>
  <si>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</si>
  <si>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</si>
  <si>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</si>
  <si>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</si>
  <si>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</si>
  <si>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</si>
  <si>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</si>
  <si>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</si>
  <si>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</si>
  <si>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</si>
  <si>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</si>
  <si>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</si>
  <si>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</si>
  <si>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</si>
  <si>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</si>
  <si>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</si>
  <si>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</si>
  <si>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</si>
  <si>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</si>
  <si>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</si>
  <si>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</si>
  <si>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</si>
  <si>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</si>
  <si>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</si>
  <si>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</si>
  <si>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</si>
  <si>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</si>
  <si>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</si>
  <si>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</si>
  <si>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</si>
  <si>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</si>
  <si>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</si>
  <si>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</si>
  <si>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</si>
  <si>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</si>
  <si>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</si>
  <si>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</si>
  <si>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</si>
  <si>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</si>
  <si>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</si>
  <si>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</si>
  <si>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</si>
  <si>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</si>
  <si>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</si>
  <si>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</si>
  <si>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</si>
  <si>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</si>
  <si>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</si>
  <si>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</si>
  <si>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</si>
  <si>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</si>
  <si>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</si>
  <si>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</si>
  <si>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</si>
  <si>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</si>
  <si>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</si>
  <si>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</si>
  <si>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</si>
  <si>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</si>
  <si>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</si>
  <si>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</si>
  <si>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</si>
  <si>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</si>
  <si>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</si>
  <si>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</si>
  <si>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</si>
  <si>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</si>
  <si>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</si>
  <si>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</si>
  <si>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</si>
  <si>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</si>
  <si>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</si>
  <si>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</si>
  <si>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</si>
  <si>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</si>
  <si>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</si>
  <si>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</si>
  <si>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</si>
  <si>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</si>
  <si>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</si>
  <si>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</si>
  <si>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</si>
  <si>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</si>
  <si>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</si>
  <si>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</si>
  <si>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</si>
  <si>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</si>
  <si>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</si>
  <si>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</si>
  <si>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</si>
  <si>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</si>
  <si>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</si>
  <si>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</si>
  <si>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</si>
  <si>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</si>
  <si>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</si>
  <si>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</si>
  <si>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</si>
  <si>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</si>
  <si>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</si>
  <si>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</si>
  <si>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</si>
  <si>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</si>
  <si>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</si>
  <si>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</si>
  <si>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</si>
  <si>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</si>
  <si>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</si>
  <si>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</si>
  <si>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</si>
  <si>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</si>
  <si>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</si>
  <si>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</si>
  <si>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</si>
  <si>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</si>
  <si>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</si>
  <si>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</si>
  <si>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</si>
  <si>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</si>
  <si>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</si>
  <si>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</si>
  <si>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</si>
  <si>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</si>
  <si>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</si>
  <si>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</si>
  <si>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</si>
  <si>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</si>
  <si>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</si>
  <si>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</si>
  <si>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</si>
  <si>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</si>
  <si>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</si>
  <si>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</si>
  <si>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</si>
  <si>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</si>
  <si>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</si>
  <si>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</si>
  <si>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</si>
  <si>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</si>
  <si>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</si>
  <si>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</si>
  <si>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</si>
  <si>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</si>
  <si>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</si>
  <si>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</si>
  <si>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</si>
  <si>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</si>
  <si>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</si>
  <si>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</si>
  <si>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</si>
  <si>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</si>
  <si>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</si>
  <si>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</si>
  <si>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</si>
  <si>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</si>
  <si>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</si>
  <si>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</si>
  <si>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</si>
  <si>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</si>
  <si>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</si>
  <si>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</si>
  <si>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</si>
  <si>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</si>
  <si>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</si>
  <si>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</si>
  <si>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</si>
  <si>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</si>
  <si>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</si>
  <si>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</si>
  <si>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</si>
  <si>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</si>
  <si>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</si>
  <si>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</si>
  <si>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</si>
  <si>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</si>
  <si>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</si>
  <si>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</si>
  <si>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</si>
  <si>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</si>
  <si>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</si>
  <si>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</si>
  <si>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</si>
  <si>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</si>
  <si>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</si>
  <si>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</si>
  <si>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</si>
  <si>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</si>
  <si>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</si>
  <si>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</si>
  <si>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</si>
  <si>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</si>
  <si>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</si>
  <si>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</si>
  <si>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</si>
  <si>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</si>
  <si>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</si>
  <si>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</si>
  <si>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</si>
  <si>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</si>
  <si>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</si>
  <si>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</si>
  <si>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</si>
  <si>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</si>
  <si>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</si>
  <si>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</si>
  <si>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</si>
  <si>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</si>
  <si>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</si>
  <si>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</si>
  <si>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</si>
  <si>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</si>
  <si>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</si>
  <si>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</si>
  <si>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</si>
  <si>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</si>
  <si>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</si>
  <si>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</si>
  <si>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</si>
  <si>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</si>
  <si>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</si>
  <si>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</si>
  <si>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</si>
  <si>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</si>
  <si>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</si>
  <si>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</si>
  <si>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</si>
  <si>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</si>
  <si>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</si>
  <si>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</si>
  <si>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</si>
  <si>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</si>
  <si>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</si>
  <si>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</si>
  <si>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</si>
  <si>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</si>
  <si>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</si>
  <si>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</si>
  <si>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</si>
  <si>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</si>
  <si>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</si>
  <si>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</si>
  <si>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</si>
  <si>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</si>
  <si>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</si>
  <si>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</si>
  <si>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</si>
  <si>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</si>
  <si>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</si>
  <si>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</si>
  <si>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</si>
  <si>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</si>
  <si>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</si>
  <si>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</si>
  <si>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</si>
  <si>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</si>
  <si>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</si>
  <si>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</si>
  <si>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</si>
  <si>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</si>
  <si>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</si>
  <si>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</si>
  <si>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</si>
  <si>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</si>
  <si>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</si>
  <si>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</si>
  <si>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</si>
  <si>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</si>
  <si>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</si>
  <si>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</si>
  <si>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</si>
  <si>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</si>
  <si>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</si>
  <si>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</si>
  <si>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</si>
  <si>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</si>
  <si>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</si>
  <si>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</si>
  <si>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</si>
  <si>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</si>
  <si>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</si>
  <si>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</si>
  <si>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</si>
  <si>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</si>
  <si>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</si>
  <si>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</si>
  <si>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</si>
  <si>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</si>
  <si>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</si>
  <si>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</si>
  <si>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</si>
  <si>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</si>
  <si>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</si>
  <si>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</si>
  <si>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</si>
  <si>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</si>
  <si>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</si>
  <si>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</si>
  <si>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</si>
  <si>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</si>
  <si>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</si>
  <si>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</si>
  <si>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</si>
  <si>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</si>
  <si>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</si>
  <si>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</si>
  <si>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</si>
  <si>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</si>
  <si>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</si>
  <si>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</si>
  <si>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</si>
  <si>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</si>
  <si>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</si>
  <si>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</si>
  <si>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</si>
  <si>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</si>
  <si>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</si>
  <si>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</si>
  <si>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</si>
  <si>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</si>
  <si>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</si>
  <si>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</si>
  <si>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</si>
  <si>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</si>
  <si>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</si>
  <si>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</si>
  <si>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</si>
  <si>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</si>
  <si>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</si>
  <si>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</si>
  <si>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</si>
  <si>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</si>
  <si>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</si>
  <si>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</si>
  <si>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</si>
  <si>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</si>
  <si>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</si>
  <si>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</si>
  <si>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</si>
  <si>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</si>
  <si>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</si>
  <si>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</si>
  <si>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</si>
  <si>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</si>
  <si>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</si>
  <si>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</si>
  <si>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</si>
  <si>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</si>
  <si>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</si>
  <si>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</si>
  <si>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</si>
  <si>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</si>
  <si>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</si>
  <si>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</si>
  <si>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</si>
  <si>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</si>
  <si>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</si>
  <si>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</si>
  <si>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</si>
  <si>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</si>
  <si>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</si>
  <si>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</si>
  <si>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</si>
  <si>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</si>
  <si>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</si>
  <si>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</si>
  <si>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</si>
  <si>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</si>
  <si>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</si>
  <si>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</si>
  <si>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</si>
  <si>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</si>
  <si>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</si>
  <si>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</si>
  <si>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</si>
  <si>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</si>
  <si>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</si>
  <si>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</si>
  <si>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</si>
  <si>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</si>
  <si>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</si>
  <si>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</si>
  <si>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</si>
  <si>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</si>
  <si>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</si>
  <si>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</si>
  <si>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</si>
  <si>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</si>
  <si>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</si>
  <si>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</si>
  <si>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</si>
  <si>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</si>
  <si>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</si>
  <si>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</si>
  <si>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</si>
  <si>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</si>
  <si>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</si>
  <si>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</si>
  <si>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</si>
  <si>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</si>
  <si>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</si>
  <si>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</si>
  <si>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</si>
  <si>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</si>
  <si>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</si>
  <si>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</si>
  <si>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</si>
  <si>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</si>
  <si>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</si>
  <si>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</si>
  <si>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</si>
  <si>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</si>
  <si>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</si>
  <si>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</si>
  <si>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</si>
  <si>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</si>
  <si>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</si>
  <si>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</si>
  <si>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</si>
  <si>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</si>
  <si>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</si>
  <si>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</si>
  <si>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</si>
  <si>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</si>
  <si>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</si>
  <si>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</si>
  <si>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</si>
  <si>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</si>
  <si>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</si>
  <si>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</si>
  <si>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</si>
  <si>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</si>
  <si>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</si>
  <si>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</si>
  <si>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</si>
  <si>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</si>
  <si>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</si>
  <si>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</si>
  <si>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</si>
  <si>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</si>
  <si>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</si>
  <si>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</si>
  <si>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</si>
  <si>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</si>
  <si>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</si>
  <si>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</si>
  <si>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</si>
  <si>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</si>
  <si>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</si>
  <si>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</si>
  <si>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</si>
  <si>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</si>
  <si>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</si>
  <si>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</si>
  <si>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</si>
  <si>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</si>
  <si>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</si>
  <si>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</si>
  <si>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</si>
  <si>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</si>
  <si>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</si>
  <si>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</si>
  <si>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</si>
  <si>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</si>
  <si>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</si>
  <si>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</si>
  <si>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</si>
  <si>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</si>
  <si>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</si>
  <si>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</si>
  <si>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</si>
  <si>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</si>
  <si>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</si>
  <si>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</si>
  <si>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</si>
  <si>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</si>
  <si>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</si>
  <si>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</si>
  <si>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</si>
  <si>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</si>
  <si>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</si>
  <si>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</si>
  <si>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</si>
  <si>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</si>
  <si>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</si>
  <si>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</si>
  <si>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</si>
  <si>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</si>
  <si>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</si>
  <si>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</si>
  <si>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</si>
  <si>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</si>
  <si>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</si>
  <si>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</si>
  <si>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</si>
  <si>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</si>
  <si>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</si>
  <si>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</si>
  <si>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</si>
  <si>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</si>
  <si>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</si>
  <si>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</si>
  <si>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</si>
  <si>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</si>
  <si>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</si>
  <si>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</si>
  <si>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</si>
  <si>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</si>
  <si>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</si>
  <si>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</si>
  <si>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</si>
  <si>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</si>
  <si>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</si>
  <si>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</si>
  <si>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</si>
  <si>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</si>
  <si>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</si>
  <si>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</si>
  <si>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</si>
  <si>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</si>
  <si>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</si>
  <si>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</si>
  <si>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</si>
  <si>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</si>
  <si>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</si>
  <si>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</si>
  <si>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</si>
  <si>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</si>
  <si>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</si>
  <si>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</si>
  <si>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</si>
  <si>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</si>
  <si>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</si>
  <si>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</si>
  <si>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</si>
  <si>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</si>
  <si>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</si>
  <si>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</si>
  <si>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</si>
  <si>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</si>
  <si>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</si>
  <si>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</si>
  <si>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</si>
  <si>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</si>
  <si>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</si>
  <si>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</si>
  <si>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</si>
  <si>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</si>
  <si>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</si>
  <si>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</si>
  <si>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</si>
  <si>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</si>
  <si>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</si>
  <si>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</si>
  <si>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</si>
  <si>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</si>
  <si>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</si>
  <si>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</si>
  <si>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</si>
  <si>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</si>
  <si>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</si>
  <si>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</si>
  <si>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</si>
  <si>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</si>
  <si>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</si>
  <si>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</si>
  <si>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</si>
  <si>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</si>
  <si>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</si>
  <si>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</si>
  <si>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</si>
  <si>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</si>
  <si>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</si>
  <si>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</si>
  <si>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</si>
  <si>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</si>
  <si>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</si>
  <si>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</si>
  <si>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</si>
  <si>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</si>
  <si>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</si>
  <si>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</si>
  <si>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</si>
  <si>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</si>
  <si>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</si>
  <si>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</si>
  <si>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</si>
  <si>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</si>
  <si>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</si>
  <si>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</si>
  <si>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</si>
  <si>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</si>
  <si>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</si>
  <si>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</si>
  <si>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</si>
  <si>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</si>
  <si>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</si>
  <si>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</si>
  <si>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</si>
  <si>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</si>
  <si>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</si>
  <si>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</si>
  <si>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</si>
  <si>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</si>
  <si>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</si>
  <si>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</si>
  <si>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</si>
  <si>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</si>
  <si>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</si>
  <si>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</si>
  <si>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</si>
  <si>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</si>
  <si>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</si>
  <si>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</si>
  <si>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</si>
  <si>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</si>
  <si>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</si>
  <si>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</si>
  <si>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</si>
  <si>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</si>
  <si>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</si>
  <si>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</si>
  <si>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</si>
  <si>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</si>
  <si>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</si>
  <si>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</si>
  <si>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</si>
  <si>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</si>
  <si>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</si>
  <si>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</si>
  <si>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</si>
  <si>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</si>
  <si>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</si>
  <si>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</si>
  <si>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</si>
  <si>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</si>
  <si>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</si>
  <si>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</si>
  <si>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</si>
  <si>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</si>
  <si>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</si>
  <si>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</si>
  <si>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</si>
  <si>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</si>
  <si>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</si>
  <si>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</si>
  <si>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</si>
  <si>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</si>
  <si>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</si>
  <si>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</si>
  <si>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</si>
  <si>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</si>
  <si>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</si>
  <si>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</si>
  <si>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</si>
  <si>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</si>
  <si>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</si>
  <si>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</si>
  <si>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</si>
  <si>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</si>
  <si>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</si>
  <si>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</si>
  <si>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</si>
  <si>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</si>
  <si>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</si>
  <si>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</si>
  <si>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</si>
  <si>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</si>
  <si>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</si>
  <si>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</si>
  <si>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</si>
  <si>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</si>
  <si>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</si>
  <si>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</si>
  <si>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</si>
  <si>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</si>
  <si>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</si>
  <si>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</si>
  <si>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</si>
  <si>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</si>
  <si>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</si>
  <si>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</si>
  <si>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</si>
  <si>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</si>
  <si>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</si>
  <si>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</si>
  <si>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</si>
  <si>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</si>
  <si>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</si>
  <si>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</si>
  <si>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</si>
  <si>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</si>
  <si>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</si>
  <si>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</si>
  <si>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</si>
  <si>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</si>
  <si>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</si>
  <si>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</si>
  <si>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</si>
  <si>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</si>
  <si>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</si>
  <si>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</si>
  <si>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</si>
  <si>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</si>
  <si>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</si>
  <si>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</si>
  <si>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</si>
  <si>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</si>
  <si>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</si>
  <si>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</si>
  <si>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</si>
  <si>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</si>
  <si>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</si>
  <si>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</si>
  <si>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</si>
  <si>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</si>
  <si>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</si>
  <si>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</si>
  <si>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</si>
  <si>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</si>
  <si>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</si>
  <si>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</si>
  <si>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</si>
  <si>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</si>
  <si>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</si>
  <si>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</si>
  <si>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</si>
  <si>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</si>
  <si>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</si>
  <si>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</si>
  <si>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</si>
  <si>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</si>
  <si>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</si>
  <si>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</si>
  <si>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</si>
  <si>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</si>
  <si>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</si>
  <si>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</si>
  <si>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</si>
  <si>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</si>
  <si>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</si>
  <si>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</si>
  <si>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</si>
  <si>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</si>
  <si>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</si>
  <si>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</si>
  <si>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</si>
  <si>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</si>
  <si>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</si>
  <si>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</si>
  <si>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</si>
  <si>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</si>
  <si>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</si>
  <si>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</si>
  <si>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</si>
  <si>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</si>
  <si>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</si>
  <si>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</si>
  <si>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</si>
  <si>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</si>
  <si>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</si>
  <si>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</si>
  <si>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</si>
  <si>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</si>
  <si>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</si>
  <si>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</si>
  <si>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</si>
  <si>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</si>
  <si>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</si>
  <si>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</si>
  <si>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</si>
  <si>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</si>
  <si>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</si>
  <si>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</si>
  <si>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</si>
  <si>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</si>
  <si>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</si>
  <si>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</si>
  <si>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</si>
  <si>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</si>
  <si>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</si>
  <si>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</si>
  <si>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</si>
  <si>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</si>
  <si>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</si>
  <si>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</si>
  <si>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</si>
  <si>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</si>
  <si>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</si>
  <si>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</si>
  <si>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</si>
  <si>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</si>
  <si>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</si>
  <si>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</si>
  <si>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</si>
  <si>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</si>
  <si>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</si>
  <si>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</si>
  <si>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</si>
  <si>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</si>
  <si>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</si>
  <si>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</si>
  <si>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</si>
  <si>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</si>
  <si>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</si>
  <si>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</si>
  <si>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</si>
  <si>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</si>
  <si>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</si>
  <si>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</si>
  <si>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</si>
  <si>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</si>
  <si>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</si>
  <si>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</si>
  <si>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</si>
  <si>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</si>
  <si>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</si>
  <si>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</si>
  <si>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</si>
  <si>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</si>
  <si>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</si>
  <si>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</si>
  <si>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</si>
  <si>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</si>
  <si>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</si>
  <si>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</si>
  <si>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</si>
  <si>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</si>
  <si>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</si>
  <si>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</si>
  <si>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</si>
  <si>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</si>
  <si>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</si>
  <si>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</si>
  <si>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</si>
  <si>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</si>
  <si>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</si>
  <si>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</si>
  <si>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</si>
  <si>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</si>
  <si>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</si>
  <si>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</si>
  <si>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</si>
  <si>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</si>
  <si>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</si>
  <si>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</si>
  <si>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</si>
  <si>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</si>
  <si>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</si>
  <si>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</si>
  <si>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</si>
  <si>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</si>
  <si>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</si>
  <si>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</si>
  <si>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</si>
  <si>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</si>
  <si>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</si>
  <si>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</si>
  <si>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</si>
  <si>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</si>
  <si>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</si>
  <si>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</si>
  <si>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</si>
  <si>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</si>
  <si>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</si>
  <si>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</si>
  <si>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</si>
  <si>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</si>
  <si>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</si>
  <si>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</si>
  <si>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</si>
  <si>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</si>
  <si>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</si>
  <si>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</si>
  <si>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</si>
  <si>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</si>
  <si>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</si>
  <si>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</si>
  <si>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</si>
  <si>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</si>
  <si>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</si>
  <si>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</si>
  <si>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</si>
  <si>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</si>
  <si>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</si>
  <si>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</si>
  <si>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</si>
  <si>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</si>
  <si>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</si>
  <si>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</si>
  <si>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</si>
  <si>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</si>
  <si>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</si>
  <si>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</si>
  <si>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</si>
  <si>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</si>
  <si>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</si>
  <si>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</si>
  <si>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</si>
  <si>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</si>
  <si>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</si>
  <si>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</si>
  <si>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</si>
  <si>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</si>
  <si>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</si>
  <si>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</si>
  <si>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</si>
  <si>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</si>
  <si>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</si>
  <si>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</si>
  <si>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</si>
  <si>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</si>
  <si>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</si>
  <si>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</si>
  <si>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</si>
  <si>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</si>
  <si>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</si>
  <si>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</si>
  <si>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</si>
  <si>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</si>
  <si>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</si>
  <si>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</si>
  <si>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</si>
  <si>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</si>
  <si>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</si>
  <si>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</si>
  <si>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</si>
  <si>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</si>
  <si>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</si>
  <si>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</si>
  <si>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</si>
  <si>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PCM-20251022-00000203</t>
  </si>
  <si>
    <t>Site access located in aramco shibah EM request applied team already dispatched</t>
  </si>
  <si>
    <t>PCM-20251022-00000273</t>
  </si>
  <si>
    <t>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</si>
  <si>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</si>
  <si>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</si>
  <si>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</si>
  <si>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</si>
  <si>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</si>
  <si>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</si>
  <si>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</si>
  <si>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</si>
  <si>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</si>
  <si>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</si>
  <si>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</si>
  <si>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</si>
  <si>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</si>
  <si>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</si>
  <si>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</si>
  <si>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</si>
  <si>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</si>
  <si>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</si>
  <si>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</si>
  <si>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</si>
  <si>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</si>
  <si>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</si>
  <si>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</si>
  <si>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</si>
  <si>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</si>
  <si>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</si>
  <si>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</si>
  <si>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</si>
  <si>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</si>
  <si>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</si>
  <si>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</si>
  <si>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</si>
  <si>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</si>
  <si>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</si>
  <si>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</si>
  <si>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</si>
  <si>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</si>
  <si>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</si>
  <si>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</si>
  <si>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</si>
  <si>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</si>
  <si>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</si>
  <si>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</si>
  <si>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</si>
  <si>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</si>
  <si>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</si>
  <si>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</si>
  <si>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</si>
  <si>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</si>
  <si>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</si>
  <si>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</si>
  <si>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</si>
  <si>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</si>
  <si>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</si>
  <si>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</si>
  <si>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</si>
  <si>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</si>
  <si>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</si>
  <si>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</si>
  <si>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</si>
  <si>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</si>
  <si>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</si>
  <si>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</si>
  <si>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</si>
  <si>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</si>
  <si>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</si>
  <si>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</si>
  <si>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</si>
  <si>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</si>
  <si>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</si>
  <si>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</si>
  <si>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</si>
  <si>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</si>
  <si>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</si>
  <si>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</si>
  <si>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</si>
  <si>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</si>
  <si>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</si>
  <si>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</si>
  <si>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</si>
  <si>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</si>
  <si>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</si>
  <si>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</si>
  <si>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</si>
  <si>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</si>
  <si>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</si>
  <si>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</si>
  <si>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</si>
  <si>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PCM-20251021-00002486</t>
  </si>
  <si>
    <t xml:space="preserve">night access issue / USF area team will check morning </t>
  </si>
  <si>
    <t>PCM-20251022-00000290</t>
  </si>
  <si>
    <t>Access night issue, let’s cated in USF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</si>
  <si>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</si>
  <si>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</si>
  <si>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</si>
  <si>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</si>
  <si>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</si>
  <si>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</si>
  <si>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</si>
  <si>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</si>
  <si>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PCM-20251022-00000306</t>
  </si>
  <si>
    <t>team on the way need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</si>
</sst>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6" totalsRowShown="0" headerRowDxfId="31" dataDxfId="30" headerRowBorderDxfId="28" tableBorderDxfId="29">
  <autoFilter ref="A1:L5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289.21017962962651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8.7151912037006696</v>
      </c>
      <c r="H3" s="138">
        <v>45943.437442129631</v>
      </c>
      <c r="I3" s="136" t="str">
        <f>IFERROR(VLOOKUP(D3,DB!A:F,6,0),"")</f>
        <v>Generator-SG</v>
      </c>
      <c r="J3" s="136" t="str">
        <f>IFERROR(VLOOKUP(D3,DB!A:G,7,0),"")</f>
        <v>Vandalized</v>
      </c>
      <c r="K3" s="140" t="s">
        <v>39001</v>
      </c>
      <c r="L3" s="141" t="str">
        <f>IFERROR(VLOOKUP(D3,DB!A:I,9,0),"")</f>
        <v>Latis</v>
      </c>
    </row>
    <row r="4" spans="1:15" ht="15" customHeight="1">
      <c r="A4" s="158" t="s">
        <v>39002</v>
      </c>
      <c r="B4" s="157" t="str">
        <f>IFERROR(VLOOKUP(D4,DB!A:K,11,0),"")</f>
        <v>R1</v>
      </c>
      <c r="C4" s="136">
        <v>1</v>
      </c>
      <c r="D4" s="136" t="s">
        <v>8502</v>
      </c>
      <c r="E4" s="137" t="s">
        <v>38998</v>
      </c>
      <c r="F4" s="138">
        <v>45952.090115740742</v>
      </c>
      <c r="G4" s="139">
        <f ca="1">IFERROR(NOW()-F4,"")</f>
        <v>6.8489814810163807E-2</v>
      </c>
      <c r="H4" s="138">
        <v>45952.084930555553</v>
      </c>
      <c r="I4" s="136" t="str">
        <f>IFERROR(VLOOKUP(D4,DB!A:F,6,0),"")</f>
        <v>SCECO</v>
      </c>
      <c r="J4" s="136" t="str">
        <f>IFERROR(VLOOKUP(D4,DB!A:G,7,0),"")</f>
        <v>Dead</v>
      </c>
      <c r="K4" s="140" t="s">
        <v>39003</v>
      </c>
      <c r="L4" s="141" t="str">
        <f>IFERROR(VLOOKUP(D4,DB!A:I,9,0),"")</f>
        <v>Latis</v>
      </c>
    </row>
    <row r="5" spans="1:15" ht="15" customHeight="1">
      <c r="A5" s="135" t="s">
        <v>39004</v>
      </c>
      <c r="B5" s="136" t="str">
        <f>IFERROR(VLOOKUP(D5,DB!A:K,11,0),"")</f>
        <v>R1</v>
      </c>
      <c r="C5" s="136">
        <v>2</v>
      </c>
      <c r="D5" s="136" t="s">
        <v>10059</v>
      </c>
      <c r="E5" s="137" t="s">
        <v>38998</v>
      </c>
      <c r="F5" s="138">
        <v>45952.12090277778</v>
      </c>
      <c r="G5" s="139">
        <f ca="1">IFERROR(NOW()-F5,"")</f>
        <v>3.7702777772210538E-2</v>
      </c>
      <c r="H5" s="138">
        <v>45952.111770833333</v>
      </c>
      <c r="I5" s="136" t="str">
        <f>IFERROR(VLOOKUP(D5,DB!A:F,6,0),"")</f>
        <v>SCECO</v>
      </c>
      <c r="J5" s="136" t="str">
        <f>IFERROR(VLOOKUP(D5,DB!A:G,7,0),"")</f>
        <v>Dead</v>
      </c>
      <c r="K5" s="140" t="s">
        <v>39005</v>
      </c>
      <c r="L5" s="141" t="str">
        <f>IFERROR(VLOOKUP(D5,DB!A:I,9,0),"")</f>
        <v>Latis</v>
      </c>
    </row>
    <row r="6" spans="1:15" ht="15" customHeight="1">
      <c r="A6" s="135"/>
      <c r="B6" s="136" t="str">
        <f>IFERROR(VLOOKUP(D6,DB!A:K,11,0),"")</f>
        <v/>
      </c>
      <c r="C6" s="136"/>
      <c r="D6" s="136"/>
      <c r="E6" s="137"/>
      <c r="F6" s="138"/>
      <c r="G6" s="139">
        <f ca="1">IFERROR(NOW()-F6,"")</f>
        <v>45952.158605555553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45952.158605555553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45952.158605555553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45952.158605555553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45952.158605555553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45952.158605555553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45952.158605555553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45952.158605555553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45952.158605555553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45952.158605555553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45952.158605555553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45952.158605555553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45952.158605555553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45952.158605555553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45952.158605555553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45952.158605555553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45952.158605555553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45952.158605555553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45952.158605555553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45952.158605555553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45952.158605555553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45952.158605555553</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45952.158605555553</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45952.158605555553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45952.158605555553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45952.158605555553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45952.158605555553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45952.158605555553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45952.158605555553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45952.158605555553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45952.158605555553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45952.158605555553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45952.158605555553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45952.158605555553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45952.158605555553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45952.158605555553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45952.158605555553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45952.158605555553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45952.158605555553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45952.158605555553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45952.158605555553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45952.158605555553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45952.158605555553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45952.158605555553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45952.158605555553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45952.158605555553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45952.158605555553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45952.158605555553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45952.158605555553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45952.158605555553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45952.158605555553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45952.158605555553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45952.158605555553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45952.158605555553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45952.158605555553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45952.158605555553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45952.158605555553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45952.158605555553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45952.158605555553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45952.158605555553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45952.158605555553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45952.158605555553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45952.158605555553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45952.158605555553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45952.158605555553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45952.158605555553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45952.158605555553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45952.158605555553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45952.158605555553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45952.158605555553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45952.158605555553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45952.158605555553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45952.158605555553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45952.158605555553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45952.158605555553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45952.158605555553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45952.158605555553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45952.158605555553</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45952.158605555553</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57A0FC33-8125-44D0-809A-8961660C704D}"/>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145.43152222222125</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127.15876759259118</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7.6628300925876829</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45952.158605555553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45952.158605555553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45952.158605555553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45952.158605555553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45952.158605555553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45952.158605555553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45952.158605555553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45952.158605555553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45952.158605555553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45952.158605555553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45952.158605555553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45952.158605555553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45952.158605555553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45952.158605555553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45952.158605555553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45952.158605555553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45952.158605555553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45952.158605555553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45952.158605555553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45952.158605555553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45952.158605555553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45952.158605555553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45952.158605555553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45952.158605555553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45952.158605555553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45952.158605555553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45952.158605555553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45952.158605555553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45952.158605555553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45952.158605555553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45952.158605555553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45952.158605555553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45952.158605555553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45952.158605555553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45952.158605555553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45952.158605555553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45952.158605555553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45952.158605555553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45952.158605555553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45952.158605555553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45952.158605555553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45952.158605555553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45952.158605555553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45952.158605555553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45952.158605555553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45952.158605555553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45952.158605555553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45952.158605555553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45952.158605555553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45952.158605555553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45952.158605555553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45952.158605555553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45952.158605555553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45952.158605555553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45952.158605555553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45952.158605555553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45952.158605555553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45952.158605555553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45952.158605555553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45952.158605555553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45952.158605555553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45952.158605555553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45952.158605555553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45952.158605555553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45952.158605555553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45952.158605555553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45952.158605555553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45952.158605555553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45952.158605555553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45952.158605555553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45952.158605555553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45952.158605555553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45952.158605555553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45952.158605555553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45952.158605555553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45952.158605555553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45952.158605555553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45952.158605555553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45952.158605555553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45952.158605555553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45952.158605555553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45952.158605555553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45952.158605555553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45952.158605555553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45952.158605555553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45952.158605555553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45952.158605555553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45952.158605555553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45952.158605555553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45952.158605555553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45952.158605555553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45952.158605555553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45952.158605555553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45952.158605555553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45952.158605555553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45952.158605555553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45952.158605555553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45952.158605555553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45952.158605555553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45952.158605555553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45952.158605555553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45952.158605555553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45952.158605555553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45952.158605555553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45952.158605555553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45952.158605555553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45952.158605555553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45952.158605555553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45952.158605555553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45952.158605555553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45952.158605555553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45952.158605555553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45952.158605555553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45952.158605555553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45952.158605555553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45952.158605555553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45952.158605555553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45952.158605555553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45952.158605555553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45952.158605555553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45952.158605555553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45952.158605555553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45952.158605555553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45952.158605555553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45952.158605555553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45952.158605555553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45952.158605555553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45952.158605555553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45952.158605555553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45952.158605555553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45952.158605555553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45952.158605555553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45952.158605555553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45952.158605555553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45952.158605555553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45952.158605555553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45952.158605555553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45952.158605555553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45952.158605555553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45952.158605555553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45952.158605555553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45952.158605787037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45952.158605787037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45952.158605787037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45952.158605787037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45952.158605787037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45952.158605787037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45952.158605787037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45952.158605787037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45952.158605787037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45952.158605787037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45952.158605787037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45952.158605787037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45952.158605787037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45952.158605787037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45952.158605787037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45952.158605787037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45952.158605787037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45952.158605787037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45952.158605787037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45952.158605787037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45952.158605787037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45952.158605787037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45952.158605787037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45952.158605787037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45952.158605787037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45952.158605787037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45952.158605787037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45952.158605787037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45952.158605787037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45952.158605787037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45952.158605787037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45952.158605787037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45952.158605787037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45952.158605787037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45952.158605787037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45952.158605787037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45952.158605787037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45952.158605787037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45952.158605787037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45952.158605787037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45952.158605787037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45952.158605787037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45952.158605787037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45952.158605787037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45952.158605787037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45952.158605787037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45952.158605787037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45952.158605787037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45952.158605787037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45952.158605787037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45952.158605787037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45952.158605787037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45952.158605787037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45952.158605787037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45952.158605787037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45952.158605787037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45952.158605787037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45952.158605787037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45952.158605787037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45952.158605787037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45952.158605787037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45952.158605787037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45952.158605787037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45952.158605787037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45952.158605787037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45952.158605787037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45952.158605787037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45952.158605787037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45952.158605787037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45952.158605787037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45952.158605787037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45952.158605787037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45952.158605787037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45952.158605787037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45952.158605787037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45952.158605787037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45952.158605787037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45952.158605787037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45952.158605787037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45952.158605787037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45952.158605787037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45952.158605787037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45952.158605787037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45952.158605787037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45952.158605787037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45952.158605787037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45952.158605787037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45952.158605787037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45952.158605787037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45952.158605787037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45952.158605787037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45952.158605787037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45952.158605787037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45952.158605787037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45952.158605787037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45952.158605787037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45952.158605787037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45952.158605787037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45952.158605787037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45952.158605787037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45952.158605787037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45952.158605787037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45952.158605787037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45952.158605787037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45952.158605787037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45952.158605787037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45952.158605787037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45952.158605787037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45952.158605787037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45952.158605787037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45952.158605787037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45952.158605787037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45952.158605787037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45952.158605787037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45952.158605787037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45952.158605787037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45952.158605787037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45952.158605787037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45952.158605787037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45952.158605787037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45952.158605787037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45952.158605787037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45952.158605787037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45952.158605787037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45952.158605787037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45952.158605787037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45952.158605787037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45952.158605787037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45952.158605787037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45952.158605787037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45952.158605787037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45952.158605787037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45952.158605787037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45952.158605787037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45952.158605787037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45952.158605787037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45952.158605787037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45952.158605787037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45952.158605787037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45952.158605787037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45952.158605787037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45952.158605787037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45952.158605787037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45952.158605787037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45952.158605787037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45952.158605787037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45952.158605787037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45952.158605787037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45952.158605787037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45952.158605787037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45952.158605787037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45952.158605787037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45952.158605787037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45952.158605787037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45952.158605787037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45952.158605787037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45952.158605787037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45952.158605787037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45952.158605787037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45952.158605787037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45952.158605787037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45952.158605787037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45952.158605787037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45952.158605787037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45952.158605787037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45952.158605787037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45952.158605787037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45952.158605787037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45952.158605787037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45952.158605787037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45952.158605787037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45952.158605787037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45952.158605787037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45952.158605787037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45952.158605787037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45952.158605787037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45952.158605787037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45952.158605787037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45952.158605787037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45952.158605787037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45952.158605787037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45952.158605787037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45952.158605787037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45952.158605787037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45952.158605787037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45952.158605787037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45952.158605787037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45952.158605787037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45952.158605787037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45952.158605787037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45952.158605787037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45952.158605787037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45952.158605787037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45952.158605787037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45952.158605787037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45952.158605787037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45952.158605787037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45952.158605787037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45952.158605787037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45952.158605787037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45952.158605787037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45952.158605787037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45952.158605787037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45952.158605787037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45952.158605787037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45952.158605787037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45952.158605787037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45952.158605787037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45952.158605787037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45952.158605787037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45952.158605787037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45952.158605787037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45952.158605787037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45952.158605787037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45952.158605787037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45952.158605787037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45952.158605787037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45952.158605787037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45952.158605787037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45952.158605787037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45952.158605787037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45952.158605787037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45952.158605787037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45952.158605787037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45952.158605787037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45952.158605787037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45952.158605787037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45952.158605787037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45952.158605787037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45952.158605787037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45952.158605787037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45952.158605787037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45952.158605787037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45952.158605787037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45952.158605787037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45952.158605787037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45952.158605787037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45952.158605787037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45952.158605787037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45952.158605787037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45952.158605787037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45952.158605787037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45952.158605787037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45952.158605787037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45952.158605787037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45952.158605787037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45952.158605787037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45952.158605787037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45952.158605787037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45952.158605787037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45952.158605787037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45952.158605787037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45952.158605787037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45952.158605787037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45952.158605787037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45952.158605787037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45952.158605787037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45952.158605787037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45952.158605787037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45952.158605787037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45952.158605787037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45952.158605787037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45952.158605787037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45952.158605787037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45952.158605787037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45952.158605787037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45952.158605787037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45952.158605787037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45952.158605787037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45952.158605787037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45952.158605787037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45952.158605787037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45952.158605787037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45952.158605787037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45952.158605787037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45952.158605787037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45952.158605787037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45952.158605787037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45952.158605787037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45952.158605787037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45952.158605787037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45952.158605787037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45952.158605787037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45952.158605787037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45952.158605787037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45952.158605787037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45952.158605787037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45952.158605787037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45952.158605787037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45952.158605787037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45952.158605787037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45952.158605787037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45952.158605787037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45952.158605787037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45952.158605787037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45952.158605787037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45952.158605787037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45952.158605787037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45952.158605787037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45952.158605787037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45952.158605787037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45952.158605787037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45952.158605787037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45952.158605787037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45952.158605787037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45952.158605787037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45952.158605787037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45952.158605787037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45952.158605787037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45952.158605787037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45952.158605787037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45952.158605787037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45952.158605787037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45952.158605787037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45952.158605787037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45952.158605787037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45952.158605787037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45952.158605787037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45952.158605787037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45952.158605787037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45952.158605787037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45952.158605787037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45952.158605787037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45952.158605787037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45952.158605787037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45952.158605787037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45952.158605787037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45952.158605787037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45952.158605787037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45952.158605787037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45952.158605787037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45952.158605787037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45952.158605787037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45952.158605787037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45952.158605787037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45952.158605787037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45952.158605787037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45952.158605787037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45952.158605787037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45952.158605787037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45952.158605787037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45952.158605787037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45952.158605787037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45952.158605787037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45952.158605787037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45952.158605787037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45952.158605787037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45952.158605787037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45952.158605787037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45952.158605787037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45952.158605787037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45952.158605787037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45952.158605787037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45952.158605787037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45952.158605787037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45952.158605787037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45952.158605787037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45952.158605787037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45952.158605787037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45952.158605787037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45952.158605787037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45952.158605787037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45952.158605787037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45952.158605787037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45952.158605787037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45952.158605787037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45952.158605787037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45952.158605787037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45952.158605787037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45952.158605787037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45952.158605787037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45952.158605787037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45952.158605787037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45952.158605787037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45952.158605787037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45952.158605787037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45952.158605787037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45952.158605787037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45952.158605787037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45952.158605787037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45952.158605787037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45952.158605787037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45952.158605787037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45952.158605787037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45952.158605787037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45952.158605787037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45952.158605787037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45952.158605787037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45952.158605787037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45952.158605787037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45952.158605787037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45952.158605787037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45952.158605787037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45952.158605787037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45952.158605787037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45952.158605787037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45952.158605787037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45952.158605787037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45952.158605787037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45952.158605787037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45952.158605787037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45952.158605787037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45952.158605787037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45952.158605787037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45952.158605787037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45952.158605787037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45952.158605787037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45952.158605787037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45952.158605787037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45952.158605787037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45952.158605787037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45952.158605787037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45952.158605787037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45952.158605787037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45952.158605787037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45952.158605787037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45952.158605787037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45952.158605787037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45952.158605787037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45952.158605787037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45952.158605787037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45952.158605787037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45952.158605787037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45952.158605787037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45952.158605787037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45952.158605787037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45952.158605787037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45952.158605787037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45952.158605787037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45952.158605787037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45952.158605787037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45952.158605787037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45952.158605787037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45952.158605787037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45952.158605787037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45952.158605787037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45952.158605787037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45952.158605787037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45952.158605787037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45952.158605787037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45952.158605787037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45952.158605787037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45952.158605787037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45952.158605787037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45952.158605787037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45952.158605787037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45952.158605787037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45952.158605787037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45952.158605787037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45952.158605787037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45952.158605787037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45952.158605787037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45952.158605787037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45952.158605787037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45952.158605787037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45952.158605787037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45952.158605787037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45952.158605787037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45952.158605787037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45952.158605787037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45952.158605787037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45952.158605787037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45952.158605787037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45952.158605787037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45952.158605787037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45952.158605787037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45952.158605787037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45952.158605787037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45952.158605787037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45952.158605787037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45952.158605787037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45952.158605787037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45952.158605787037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45952.158605787037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45952.158605787037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45952.158605787037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45952.158605787037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45952.158605787037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45952.158605787037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45952.158605787037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45952.158605787037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45952.158605787037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45952.158605787037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45952.158605787037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45952.158605787037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45952.158605787037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45952.158605787037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45952.158605787037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45952.158605787037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45952.158605787037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45952.158605787037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45952.158605787037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45952.158605787037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45952.158605787037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45952.158605787037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45952.158605787037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45952.158605787037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45952.158605787037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45952.158605787037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45952.158605787037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45952.158605787037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45952.158605787037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45952.158605787037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45952.158605787037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45952.158605787037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45952.158605787037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45952.158605787037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45952.158605787037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45952.158605787037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45952.158605787037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45952.158605787037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45952.158605787037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45952.158605787037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45952.158605787037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45952.158605787037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45952.158605787037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45952.158605787037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45952.158605787037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45952.158605787037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45952.158605787037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45952.158605787037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45952.158605787037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45952.158605787037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45952.158605787037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45952.158605787037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45952.158605787037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45952.158605787037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45952.158605787037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45952.158605787037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45952.158605787037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45952.158605787037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45952.158605787037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45952.158605787037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45952.158605787037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45952.158605787037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45952.158605787037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45952.158605787037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45952.158605787037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45952.158605787037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45952.158605787037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45952.158605787037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45952.158605787037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45952.158605787037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45952.158605787037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45952.158605787037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45952.158605787037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45952.158605787037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45952.158605787037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45952.158605787037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45952.158605787037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45952.158605787037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45952.158605787037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45952.158605787037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45952.158605787037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45952.158605787037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45952.158605787037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45952.158605787037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45952.158605787037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45952.158605787037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45952.158605787037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45952.158605787037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45952.158605787037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45952.158605787037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45952.158605787037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45952.158605787037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45952.158605787037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45952.158605787037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45952.158605787037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45952.158605787037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45952.158605787037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45952.158605787037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45952.158605787037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45952.158605787037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45952.158605787037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45952.158605787037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45952.158605787037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45952.158605787037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45952.158605787037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45952.158605787037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45952.158605787037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45952.158605787037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45952.158605787037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45952.158605787037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45952.158605787037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45952.158605787037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45952.158605787037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45952.158605787037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45952.158605787037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45952.158605787037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45952.158605787037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45952.158605787037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45952.158605787037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45952.158605787037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45952.158605787037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45952.158605787037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45952.158605787037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45952.158605787037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45952.158605787037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45952.158605787037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45952.158605787037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45952.158605787037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45952.158605787037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45952.158605787037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45952.158605787037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45952.158605787037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45952.158605787037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45952.158605787037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45952.158605787037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45952.158605787037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45952.158605787037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45952.158605787037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45952.158605787037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45952.158605787037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45952.158605787037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45952.158605787037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45952.158605787037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45952.158605787037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45952.158605787037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45952.158605787037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45952.158605787037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45952.158605787037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45952.158605787037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45952.158605787037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45952.158605787037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45952.158605787037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45952.158605787037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45952.158605787037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45952.158605787037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45952.158605787037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45952.158605787037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45952.158605787037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45952.158605787037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45952.158605787037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45952.158605787037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45952.158605787037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45952.158605787037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45952.158605787037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45952.158605787037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45952.158605787037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45952.158605787037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45952.158605787037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45952.158605787037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45952.158605787037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45952.158605787037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45952.158605787037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45952.158605787037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45952.158605787037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45952.158605787037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45952.158605787037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45952.158605787037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45952.158605787037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45952.158605787037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45952.158605787037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45952.158605787037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45952.158605787037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45952.158605787037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45952.158605787037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45952.158605787037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45952.158605787037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45952.158605787037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45952.158605787037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45952.158605787037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45952.158605787037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45952.158605787037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45952.158605787037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45952.158605787037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45952.158605787037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45952.158605787037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45952.158605787037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45952.158605787037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45952.158605787037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45952.158605787037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45952.158605787037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45952.158605787037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45952.158605787037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45952.158605787037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45952.158605787037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45952.158605787037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45952.158605787037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45952.158605787037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45952.158605787037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45952.158605787037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45952.158605787037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45952.158605787037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45952.158605787037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45952.158605787037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45952.158605787037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45952.158605787037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45952.158605787037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45952.158605787037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45952.158605787037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45952.158605787037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45952.158605787037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45952.158605787037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45952.158605787037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45952.158605787037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45952.158605787037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45952.158605787037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45952.158605787037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45952.158605787037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45952.158605787037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45952.158605787037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45952.158605787037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45952.158605787037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45952.158605787037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45952.158605787037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45952.158605787037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45952.158605787037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45952.158605787037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45952.158605787037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45952.158605787037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45952.158605787037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45952.158605787037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45952.158605787037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45952.158605787037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45952.158605787037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45952.158605787037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45952.158605787037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45952.158605787037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45952.158605787037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45952.158605787037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45952.158605787037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45952.158605787037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45952.158605787037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45952.158605787037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45952.158605787037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45952.158605787037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45952.158605787037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45952.158605787037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45952.158605787037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45952.158605787037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45952.158605787037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45952.158605787037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45952.158605787037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45952.158605787037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45952.158605787037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45952.158605787037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45952.158605787037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45952.158605787037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45952.158605787037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45952.158605787037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45952.158605787037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45952.158605787037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45952.158605787037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45952.158605787037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45952.158605787037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45952.158605787037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45952.158605787037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45952.158605787037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45952.158605787037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45952.158605787037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45952.158605787037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45952.158605787037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45952.158605787037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45952.158605787037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45952.158605787037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45952.158605787037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45952.158605787037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45952.158605787037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45952.158605787037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45952.158605787037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45952.158605787037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45952.158605787037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45952.158605787037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45952.158605787037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45952.158605787037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45952.158605787037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45952.158605787037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45952.158605787037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45952.158605787037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45952.158605787037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45952.158605787037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45952.158605787037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45952.158605787037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45952.158605787037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45952.158605787037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45952.158605787037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45952.158605787037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45952.158605787037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45952.158605787037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45952.158605787037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45952.158605787037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45952.158605787037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45952.158605787037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45952.158605787037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45952.158605787037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45952.158605787037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45952.158605787037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45952.158605787037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45952.158605787037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45952.158605787037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45952.158605787037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45952.158605787037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45952.158605787037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45952.158605787037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45952.158605787037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45952.158605787037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45952.158605787037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45952.158605787037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45952.158605787037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45952.158605787037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45952.158605787037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45952.158605787037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45952.158605787037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45952.158605787037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45952.158605787037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45952.158605787037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45952.158605787037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45952.158605787037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45952.158605787037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45952.158605787037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45952.158605787037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45952.158605787037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45952.158605787037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45952.158605787037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45952.158605787037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45952.158605787037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45952.158605787037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45952.158605787037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45952.158605787037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45952.158605787037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45952.158605787037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45952.158605787037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45952.158605787037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45952.158605787037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45952.158605787037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45952.158605787037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45952.158605787037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45952.158605787037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45952.158605787037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45952.158605787037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45952.158605787037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45952.158605787037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45952.158605787037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45952.158605787037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45952.158605787037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45952.158605787037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45952.158605787037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45952.158605787037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45952.158605787037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45952.158605787037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45952.158605787037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45952.158605787037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45952.158605787037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45952.158605787037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45952.158605787037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45952.158605787037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45952.158605787037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45952.158605787037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45952.158605787037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45952.158605787037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45952.158605787037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45952.158605787037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45952.158605787037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45952.158605787037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45952.158605787037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45952.158605787037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45952.158605787037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45952.158605787037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45952.158605787037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45952.158605787037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45952.158605787037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45952.158605787037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45952.158605787037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45952.158605787037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45952.158605787037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45952.158605787037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45952.158605787037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45952.158605787037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45952.158605787037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45952.158605787037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45952.158605787037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45952.158605787037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45952.158605787037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45952.158605787037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45952.158605787037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45952.158605787037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45952.158605787037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45952.158605787037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45952.158605787037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45952.158605787037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45952.158605787037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45952.158605787037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45952.158605787037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45952.158605787037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45952.158605787037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45952.158605787037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45952.158605787037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45952.158605787037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45952.158605787037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45952.158605787037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45952.158605787037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45952.158605787037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45952.158605787037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45952.158605787037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45952.158605787037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45952.158605787037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45952.158605787037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45952.158605787037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45952.158605787037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45952.158605787037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45952.158605787037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45952.158605787037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45952.158605787037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45952.158605787037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45952.158605787037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45952.158605787037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45952.158605787037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45952.158605787037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45952.158605787037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45952.158605787037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45952.158605787037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45952.158605787037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45952.158605787037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45952.158605787037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45952.158605787037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45952.158605787037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45952.158605787037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45952.158605787037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45952.158605787037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45952.158605787037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45952.158605787037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45952.158605787037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45952.158605787037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45952.158605787037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45952.158605787037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45952.158605787037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45952.158605787037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45952.158605787037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45952.158605787037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45952.158605787037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45952.158605787037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45952.158605787037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45952.158605787037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45952.158605787037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45952.158605787037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45952.158605787037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45952.158605787037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45952.158605787037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45952.158605787037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45952.158605787037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45952.158605787037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45952.158605787037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45952.158605787037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45952.158605787037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45952.158605787037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45952.158605787037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45952.158605787037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45952.158605787037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45952.158605787037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45952.158605787037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45952.158605787037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45952.158605787037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45952.158605787037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45952.158605787037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45952.158605787037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45952.158605787037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45952.158605787037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45952.158605787037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45952.158605787037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45952.158605787037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45952.158605787037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45952.158605787037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45952.158605787037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45952.158605787037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45952.158605787037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45952.158605787037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45952.158605787037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45952.158605787037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45952.158605787037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45952.158605787037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45952.158605787037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45952.158605787037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45952.158605787037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45952.158605787037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45952.158605787037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45952.158605787037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45952.158605787037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45952.158605787037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45952.158605787037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45952.158605787037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45952.158605787037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45952.158605787037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45952.158605787037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45952.158605787037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45952.158605787037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45952.158605787037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45952.158605787037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45952.158605787037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45952.158605787037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45952.158605787037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45952.158605787037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45952.158605787037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45952.158605787037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45952.158605787037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45952.158605787037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45952.158605787037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45952.158605787037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45952.158605787037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45952.158605787037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45952.158605787037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45952.158605787037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45952.158605787037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45952.158605787037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45952.158605787037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45952.158605787037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45952.158605787037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45952.158605787037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45952.158605787037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45952.158605787037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45952.158605787037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45952.158605787037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45952.158605787037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45952.158605787037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45952.158605787037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45952.158605787037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45952.158605787037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45952.158605787037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45952.158605787037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45952.158605787037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45952.158605787037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45952.158605787037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45952.158605787037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45952.158605787037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45952.158605787037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45952.158605787037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45952.158605787037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45952.158605787037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45952.158605787037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45952.158605787037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45952.158605787037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45952.158605787037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45952.158605787037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45952.158605787037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45952.158605787037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45952.158605787037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45952.158605787037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45952.158605787037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45952.158605787037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45952.158605787037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45952.158605787037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45952.158605787037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45952.158605787037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45952.158605787037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45952.158605787037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45952.158605787037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45952.158605787037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45952.158605787037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45952.158605787037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45952.158605787037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45952.158605787037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45952.158605787037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45952.158605787037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45952.158605787037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45952.158605787037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45952.158605787037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45952.158605787037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45952.158605787037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45952.158605787037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45952.158605787037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45952.158605787037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45952.158605787037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45952.158605787037</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248.67788796295645</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1</v>
      </c>
      <c r="D3" s="123" t="s">
        <v>35200</v>
      </c>
      <c r="E3" s="100" t="s">
        <v>38998</v>
      </c>
      <c r="F3" s="125">
        <v>45951.977777777778</v>
      </c>
      <c r="G3" s="126">
        <f ca="1">IFERROR(NOW()-F3,"")</f>
        <v>0.18082777777453884</v>
      </c>
      <c r="H3" s="125">
        <v>45951.971921296295</v>
      </c>
      <c r="I3" s="121" t="str">
        <f>IFERROR(VLOOKUP(D3,DB!A:F,6,0),"")</f>
        <v>Generator-SG</v>
      </c>
      <c r="J3" s="121" t="str">
        <f>IFERROR(VLOOKUP(D3,DB!A:G,7,0),"")</f>
        <v>No BB Shifted</v>
      </c>
      <c r="K3" s="127" t="s">
        <v>39095</v>
      </c>
      <c r="L3" s="123" t="str">
        <f>IFERROR(VLOOKUP(D3,DB!A:I,9,0),"")</f>
        <v>Latis</v>
      </c>
    </row>
    <row r="4" spans="1:16" ht="15" customHeight="1">
      <c r="A4" s="121" t="s">
        <v>39096</v>
      </c>
      <c r="B4" s="121" t="str">
        <f>IFERROR(VLOOKUP(D4,DB!A:K,11,0),"")</f>
        <v>R4</v>
      </c>
      <c r="C4" s="122">
        <v>3</v>
      </c>
      <c r="D4" s="123" t="s">
        <v>36296</v>
      </c>
      <c r="E4" s="100" t="s">
        <v>38998</v>
      </c>
      <c r="F4" s="125">
        <v>45952.125868055555</v>
      </c>
      <c r="G4" s="126">
        <f ca="1">IFERROR(NOW()-F4,"")</f>
        <v>3.2737499997892883E-2</v>
      </c>
      <c r="H4" s="125">
        <v>45952.118935185186</v>
      </c>
      <c r="I4" s="121" t="str">
        <f>IFERROR(VLOOKUP(D4,DB!A:F,6,0),"")</f>
        <v>Generator-SG</v>
      </c>
      <c r="J4" s="121" t="str">
        <f>IFERROR(VLOOKUP(D4,DB!A:G,7,0),"")</f>
        <v>In progress</v>
      </c>
      <c r="K4" s="127" t="s">
        <v>39097</v>
      </c>
      <c r="L4" s="123" t="str">
        <f>IFERROR(VLOOKUP(D4,DB!A:I,9,0),"")</f>
        <v>Latis</v>
      </c>
    </row>
    <row r="5" spans="1:16" ht="15" customHeight="1">
      <c r="A5" s="121"/>
      <c r="B5" s="121" t="str">
        <f>IFERROR(VLOOKUP(D5,DB!A:K,11,0),"")</f>
        <v/>
      </c>
      <c r="C5" s="122"/>
      <c r="D5" s="123"/>
      <c r="E5" s="100"/>
      <c r="F5" s="125"/>
      <c r="G5" s="126">
        <f ca="1">IFERROR(NOW()-F5,"")</f>
        <v>45952.158605555553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45952.158605555553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45952.158605555553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45952.158605555553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45952.158605555553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45952.158605555553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45952.158605555553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45952.158605555553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45952.158605555553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45952.158605555553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45952.158605555553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45952.158605555553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45952.158605555553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45952.158605555553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45952.158605555553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45952.158605555553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45952.158605555553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45952.158605555553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45952.158605555553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45952.158605555553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45952.158605555553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45952.158605555553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45952.158605555553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45952.158605555553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45952.158605555553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00"/>
      <c r="F30" s="125"/>
      <c r="G30" s="126">
        <f ca="1">IFERROR(NOW()-F30,"")</f>
        <v>45952.158605555553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00"/>
      <c r="F31" s="125"/>
      <c r="G31" s="126">
        <f ca="1">IFERROR(NOW()-F31,"")</f>
        <v>45952.158605555553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00"/>
      <c r="F32" s="125"/>
      <c r="G32" s="126">
        <f ca="1">IFERROR(NOW()-F32,"")</f>
        <v>45952.158605555553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45952.158605555553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45952.158605555553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45952.158605555553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45952.158605555553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45952.158605555553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45952.158605555553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45952.158605555553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45952.158605555553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45952.158605555553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45952.158605555553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45952.158605555553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45952.158605555553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45952.158605555553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45952.158605555553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45952.158605555553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45952.158605555553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45952.158605555553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45952.158605555553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45952.158605555553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45952.158605555553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45952.158605555553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45952.158605555553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45952.158605555553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45952.158605555553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45952.158605555553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45952.158605555553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45952.158605555553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45952.158605555553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45952.158605555553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45952.158605555553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45952.158605555553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45952.158605555553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45952.158605555553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45952.158605555553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45952.158605555553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45952.158605555553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45952.158605555553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45952.158605555553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45952.158605555553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45952.158605555553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45952.158605555553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45952.158605555553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45952.158605555553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45952.158605555553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45952.158605555553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45952.158605555553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45952.158605555553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45952.158605555553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45952.158605555553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45952.158605555553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45952.158605555553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45952.158605555553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45952.158605555553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45952.158605555553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45952.158605555553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45952.158605555553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45952.158605555553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45952.158605555553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45952.158605555553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45952.158605555553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45952.158605555553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45952.158605555553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45952.158605555553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45952.158605555553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45952.158605555553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45952.158605555553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45952.158605555553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45952.158605555553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45952.158605555553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45952.158605555553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45952.158605555553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45952.158605555553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45952.158605555553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45952.158605555553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45952.158605555553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45952.158605555553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45952.158605555553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45952.158605555553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45952.158605555553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45952.158605555553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45952.158605555553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45952.158605555553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45952.158605555553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45952.158605555553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45952.158605555553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45952.158605555553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45952.158605555553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45952.158605555553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45952.158605555553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45952.158605555553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45952.158605555553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45952.158605555553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45952.158605555553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45952.158605555553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45952.158605555553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45952.158605555553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45952.158605555553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45952.158605555553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45952.158605555553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45952.158605555553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45952.158605555553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45952.158605555553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45952.158605555553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45952.158605555553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45952.158605555553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45952.158605555553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45952.158605555553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45952.158605555553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45952.158605555553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45952.158605555553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45952.158605555553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45952.158605555553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45952.158605555553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45952.158605555553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45952.158605555553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45952.158605555553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45952.158605555553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45952.158605555553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45952.158605555553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45952.158605555553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45952.158605555553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45952.158605555553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45952.158605555553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45952.158605555553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45952.158605555553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45952.158605555553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45952.158605555553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45952.158605555553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45952.158605555553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45952.158605555553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45952.158605555553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45952.158605555553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45952.158605555553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45952.158605555553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45952.158605555553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45952.158605555553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45952.158605555553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45952.158605555553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45952.158605555553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45952.158605555553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45952.158605555553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45952.158605555553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45952.158605555553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45952.158605555553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45952.158605555553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45952.158605555553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45952.158605555553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45952.158605555553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45952.158605555553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45952.158605555553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45952.158605555553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45952.158605555553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45952.158605555553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45952.158605555553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45952.158605555553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45952.158605555553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45952.158605555553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45952.158605555553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45952.158605555553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45952.158605555553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45952.158605555553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45952.158605555553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45952.158605555553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45952.158605555553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45952.158605555553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45952.158605555553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45952.158605555553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45952.158605555553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45952.158605555553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45952.158605555553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45952.158605555553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45952.158605555553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45952.158605555553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45952.158605555553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45952.158605555553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45952.158605555553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45952.158605555553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45952.158605555553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45952.158605555553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45952.158605555553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45952.158605555553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45952.158605555553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45952.158605555553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45952.158605555553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45952.158605555553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45952.158605555553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45952.158605555553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45952.158605555553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45952.158605555553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45952.158605555553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45952.158605555553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45952.158605555553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45952.158605555553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45952.158605555553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45952.158605555553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45952.158605555553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45952.158605555553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45952.158605555553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45952.158605555553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45952.158605555553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45952.158605555553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45952.158605555553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45952.158605555553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45952.158605555553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45952.158605555553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45952.158605555553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45952.158605555553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45952.158605555553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45952.158605555553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45952.158605555553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45952.158605555553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45952.158605555553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45952.158605555553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45952.158605555553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45952.158605555553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45952.158605555553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45952.158605555553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45952.158605555553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45952.158605555553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45952.158605555553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45952.158605555553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45952.158605555553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45952.158605555553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45952.158605555553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45952.158605555553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45952.158605555553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45952.158605555553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45952.158605555553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45952.158605555553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45952.158605555553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45952.158605555553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45952.158605555553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45952.158605555553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45952.158605555553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45952.158605555553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45952.158605555553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45952.158605555553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45952.158605555553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45952.158605555553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45952.158605555553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45952.158605555553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45952.158605555553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45952.158605555553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45952.158605555553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45952.158605555553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45952.158605555553</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45952.158605555553</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7" sqref="A7"/>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39098</v>
      </c>
      <c r="B2" s="37" t="str">
        <f>IFERROR(VLOOKUP(D2,DB!A:K,11,0),"")</f>
        <v>R5</v>
      </c>
      <c r="C2" s="37">
        <v>3</v>
      </c>
      <c r="D2" s="120" t="s">
        <v>36034</v>
      </c>
      <c r="E2" s="37" t="s">
        <v>38998</v>
      </c>
      <c r="F2" s="38">
        <v>45891.832060185188</v>
      </c>
      <c r="G2" s="146">
        <f ca="1">IFERROR(NOW()-F2,"")</f>
        <v>60.326545370364329</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39083</v>
      </c>
      <c r="F3" s="38">
        <v>45926.188877314817</v>
      </c>
      <c r="G3" s="146">
        <f t="shared" ref="G3" ca="1" si="0">IFERROR(NOW()-F3,"")</f>
        <v>25.969728240736003</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7.3870314814776066</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39083</v>
      </c>
      <c r="F5" s="155">
        <v>45948.661111111112</v>
      </c>
      <c r="G5" s="156">
        <f ca="1">IFERROR(NOW()-F5,"")</f>
        <v>3.4974944444402354</v>
      </c>
      <c r="H5" s="155">
        <v>45948.661111111112</v>
      </c>
      <c r="I5" s="154" t="str">
        <f>IFERROR(VLOOKUP(D5,DB!A:F,6,0),"")</f>
        <v>SCECO</v>
      </c>
      <c r="J5" s="154" t="str">
        <f>IFERROR(VLOOKUP(D5,DB!A:G,7,0),"")</f>
        <v>Dead</v>
      </c>
      <c r="K5" s="154" t="s">
        <v>39105</v>
      </c>
      <c r="L5" s="154" t="str">
        <f>IFERROR(VLOOKUP(D5,DB!A:I,9,0),"")</f>
        <v>Latis</v>
      </c>
    </row>
    <row r="6" spans="1:13" ht="15">
      <c r="A6" s="163"/>
      <c r="B6" s="163" t="str">
        <f>IFERROR(VLOOKUP(D6,DB!A:K,11,0),"")</f>
        <v/>
      </c>
      <c r="C6" s="163"/>
      <c r="D6" s="163"/>
      <c r="E6" s="163"/>
      <c r="F6" s="164"/>
      <c r="G6" s="165">
        <f ca="1">IFERROR(NOW()-F6,"")</f>
        <v>45952.158605555553</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45952.158605555553</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45952.158605555553</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45952.158605555553</v>
      </c>
      <c r="H9" s="164"/>
      <c r="I9" s="163" t="str">
        <f>IFERROR(VLOOKUP(D9,DB!A:F,6,0),"")</f>
        <v/>
      </c>
      <c r="J9" s="163" t="str">
        <f>IFERROR(VLOOKUP(D9,DB!A:G,7,0),"")</f>
        <v/>
      </c>
      <c r="K9" s="163"/>
      <c r="L9" s="163" t="str">
        <f>IFERROR(VLOOKUP(D9,DB!A:I,9,0),"")</f>
        <v/>
      </c>
    </row>
    <row r="10" spans="1:13" ht="15">
      <c r="A10" s="163"/>
      <c r="B10" s="163" t="str">
        <f>IFERROR(VLOOKUP(D10,DB!A:K,11,0),"")</f>
        <v/>
      </c>
      <c r="C10" s="163"/>
      <c r="D10"/>
      <c r="E10" s="163"/>
      <c r="F10" s="164"/>
      <c r="G10" s="165">
        <f ca="1">IFERROR(NOW()-F10,"")</f>
        <v>45952.158605555553</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45952.158605555553</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45952.158605555553</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45952.158605555553</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45952.158605555553</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45952.158605555553</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45952.158605555553</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45952.158605555553</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45952.158605555553</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45952.158605555553</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45952.158605555553</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45952.158605555553</v>
      </c>
      <c r="H21" s="164"/>
      <c r="I21" s="163" t="str">
        <f>IFERROR(VLOOKUP(D21,DB!A:F,6,0),"")</f>
        <v/>
      </c>
      <c r="J21" s="163" t="str">
        <f>IFERROR(VLOOKUP(D21,DB!A:G,7,0),"")</f>
        <v/>
      </c>
      <c r="K21" s="163"/>
      <c r="L21" s="163" t="str">
        <f>IFERROR(VLOOKUP(D21,DB!A:I,9,0),"")</f>
        <v/>
      </c>
    </row>
    <row r="22" spans="1:12" ht="15">
      <c r="A22" s="163"/>
      <c r="B22" s="163" t="str">
        <f>IFERROR(VLOOKUP(D22,DB!A:K,11,0),"")</f>
        <v/>
      </c>
      <c r="C22" s="163"/>
      <c r="D22" s="159"/>
      <c r="E22" s="163"/>
      <c r="F22" s="164"/>
      <c r="G22" s="165">
        <f ca="1">IFERROR(NOW()-F22,"")</f>
        <v>45952.158605555553</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45952.158605555553</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45952.158605555553</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45952.158605555553</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45952.158605555553</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45952.158605555553</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45952.158605555553</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45952.158605555553</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45952.158605555553</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45952.158605555553</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45952.158605555553</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45952.158605555553</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45952.158605555553</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45952.158605555553</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45952.158605555553</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45952.158605555553</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45952.158605555553</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45952.158605555553</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45952.158605555553</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45952.158605555553</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45952.158605555553</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45952.158605555553</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45952.158605555553</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45952.158605555553</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45952.158605555553</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45952.158605555553</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45952.158605555553</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45952.158605555553</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45952.158605555553</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45952.158605555553</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45952.158605555553</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45952.158605555553</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45952.158605555553</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45952.158605555553</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45952.158605555553</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45952.158605555553</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45952.158605555553</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45952.158605555553</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45952.158605555553</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45952.158605555553</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45952.158605555553</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45952.158605555553</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45952.158605555553</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45952.158605555553</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45952.158605555553</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45952.158605555553</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45952.158605555553</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45952.158605555553</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45952.158605555553</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45952.158605555553</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45952.158605555553</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45952.158605555553</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45952.158605555553</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45952.158605555553</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45952.158605555553</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45952.158605555553</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45952.158605555553</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45952.158605555553</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45952.158605555553</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45952.158605555553</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45952.158605555553</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45952.158605555553</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45952.158605555553</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45952.158605555553</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45952.158605555553</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45952.158605555553</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45952.158605555553</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45952.158605555553</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45952.158605555553</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45952.158605555553</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45952.158605555553</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45952.158605555553</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45952.158605555553</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45952.158605555553</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45952.158605555553</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45952.158605555553</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45952.158605555553</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45952.158605555553</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45952.158605555553</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45952.158605555553</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45952.158605555553</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45952.158605555553</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45952.158605555553</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45952.158605555553</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45952.158605555553</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45952.158605555553</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45952.158605555553</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45952.158605555553</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45952.158605555553</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45952.158605555553</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45952.158605555553</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45952.158605555553</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45952.158605555553</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45952.158605555553</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45952.158605555553</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45952.158605555553</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45952.158605555553</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45952.158605555553</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45952.158605555553</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45952.158605555553</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45952.158605555553</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45952.158605555553</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45952.158605555553</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45952.158605555553</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45952.158605555553</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45952.158605555553</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45952.158605555553</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45952.158605555553</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45952.158605555553</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45952.158605555553</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45952.158605555553</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45952.158605555553</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45952.158605555553</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45952.158605555553</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45952.158605555553</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45952.158605555553</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45952.158605555553</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45952.158605555553</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45952.158605555553</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45952.158605555553</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45952.158605555553</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45952.158605555553</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45952.158605555553</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45952.158605555553</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45952.158605555553</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45952.158605555553</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45952.158605555553</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45952.158605555553</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45952.158605555553</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45952.158605555553</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45952.158605555553</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45952.158605555553</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45952.158605555553</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45952.158605555553</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45952.158605555553</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45952.158605555553</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45952.158605555553</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45952.158605555553</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45952.158605555553</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45952.158605555553</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45952.158605555553</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45952.158605555553</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45952.158605555553</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45952.158605555553</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45952.158605555553</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45952.158605555553</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45952.158605555553</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45952.158605555553</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45952.158605555553</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45952.158605555553</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45952.158605555553</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45952.158605555553</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45952.158605555553</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45952.158605555553</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45952.158605555553</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45952.158605555553</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45952.158605555553</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45952.158605555553</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45952.158605555553</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45952.158605555553</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45952.158605555553</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45952.158605555553</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45952.158605555553</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45952.158605555553</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45952.158605555553</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45952.158605555553</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45952.158605555553</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45952.158605555553</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45952.158605555553</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45952.158605555553</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45952.158605555553</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45952.158605555553</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45952.158605555553</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45952.158605555553</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45952.158605555553</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45952.158605555553</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45952.158605555553</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45952.158605555553</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45952.158605555553</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45952.158605555553</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45952.158605555553</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45952.158605555553</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45952.158605555553</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45952.158605555553</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45952.158605555553</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45952.158605555553</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45952.158605555553</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45952.158605555553</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45952.158605555553</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45952.158605555553</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45952.158605555553</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45952.158605555553</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45952.158605555553</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45952.158605555553</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45952.158605555553</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45952.158605555553</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45952.158605555553</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45952.158605555553</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45952.158605555553</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45952.158605555553</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45952.158605555553</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45952.158605555553</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45952.158605555553</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45952.158605555553</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45952.158605555553</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45952.158605555553</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45952.158605555553</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45952.158605555553</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45952.158605555553</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45952.158605555553</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45952.158605555553</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45952.158605555553</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45952.158605555553</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45952.158605555553</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45952.158605555553</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45952.158605555553</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45952.158605555553</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45952.158605555553</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45952.158605555553</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45952.158605555553</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45952.158605555553</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45952.158605555553</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45952.158605555553</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45952.158605555553</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45952.158605555553</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45952.158605555553</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45952.158605555553</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45952.158605555553</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45952.158605555553</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45952.158605555553</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45952.158605555553</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45952.158605555553</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45952.158605555553</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45952.158605555553</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45952.158605555553</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45952.158605555553</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45952.158605555553</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45952.158605555553</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45952.158605555553</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45952.158605555553</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45952.158605555553</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45952.158605555553</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45952.158605555553</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45952.158605555553</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45952.158605555553</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45952.158605555553</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45952.158605555553</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45952.158605555553</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45952.158605555553</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45952.158605555553</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45952.158605555553</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45952.158605555553</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45952.158605555553</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45952.158605555553</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45952.158605555553</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45952.158605555553</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45952.158605555553</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45952.158605555553</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45952.158605555553</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45952.158605555553</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45952.158605555553</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45952.158605555553</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45952.158605555553</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45952.158605555553</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45952.158605555553</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45952.158605555553</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45952.158605555553</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45952.158605555553</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45952.158605555553</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45952.158605555553</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45952.158605555553</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45952.158605555553</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45952.158605555553</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45952.158605555553</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45952.158605555553</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45952.158605555553</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45952.158605555553</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45952.158605555553</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45952.158605555553</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45952.158605555553</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45952.158605555553</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45952.158605555553</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45952.158605555553</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45952.158605555553</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45952.158605555553</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45952.158605555553</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45952.158605555553</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45952.158605555553</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45952.158605555553</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45952.158605555553</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45952.158605555553</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45952.158605555553</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45952.158605555553</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45952.158605555553</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45952.158605555553</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45952.158605555553</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45952.158605555553</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45952.158605555553</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45952.158605555553</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45952.158605555553</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45952.158605555553</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45952.158605555553</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45952.158605555553</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45952.158605555553</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45952.158605555553</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45952.158605555553</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45952.158605555553</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45952.158605555553</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45952.158605555553</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45952.158605555553</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45952.158605555553</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45952.158605555553</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45952.158605555553</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45952.158605555553</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45952.158605555553</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45952.158605555553</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45952.158605555553</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45952.158605555553</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45952.158605555553</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45952.158605555553</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45952.158605555553</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45952.158605555553</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45952.158605555553</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45952.158605555553</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45952.158605555553</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45952.158605555553</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45952.158605555553</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45952.158605555553</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45952.158605555553</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45952.158605555553</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45952.158605555553</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45952.158605555553</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45952.158605555553</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45952.158605555553</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45952.158605555553</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45952.158605555553</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45952.158605555553</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45952.158605555553</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45952.158605555553</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45952.158605555553</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45952.158605555553</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45952.158605555553</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45952.158605555553</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45952.158605555553</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45952.158605555553</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45952.158605555553</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45952.158605555553</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45952.158605555553</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45952.158605555553</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45952.158605555553</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45952.158605555553</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45952.158605555553</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45952.158605555553</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45952.158605555553</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45952.158605555553</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45952.158605555553</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45952.158605555553</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45952.158605555553</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45952.158605555553</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45952.158605555553</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45952.158605555553</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45952.158605555553</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45952.158605555553</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45952.158605555553</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45952.158605555553</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45952.158605555553</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45952.158605555553</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45952.158605555553</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45952.158605555553</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45952.158605555553</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45952.158605555553</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45952.158605555553</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45952.158605555553</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45952.158605555553</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45952.158605555553</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45952.158605555553</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45952.158605555553</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45952.158605555553</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45952.158605555553</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45952.158605555553</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45952.158605555553</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45952.158605555553</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45952.158605555553</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45952.158605555553</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45952.158605555553</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45952.158605555553</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45952.158605555553</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45952.158605555553</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45952.158605555553</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45952.158605555553</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45952.158605555553</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45952.158605555553</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45952.158605555553</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45952.158605555553</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45952.158605555553</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45952.158605555553</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45952.158605555553</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45952.158605555553</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45952.158605555553</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45952.158605555553</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45952.158605555553</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45952.158605555553</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45952.158605555553</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45952.158605555553</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45952.158605555553</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45952.158605555553</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45952.158605555553</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45952.158605555553</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45952.158605555553</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45952.158605555553</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45952.158605555553</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45952.158605555553</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45952.158605555553</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45952.158605555553</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45952.158605555553</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45952.158605555553</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45952.158605555553</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45952.158605555553</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45952.158605555553</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45952.158605555553</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45952.158605555553</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45952.158605555553</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45952.158605555553</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45952.158605555553</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45952.158605555553</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45952.158605555553</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45952.158605555553</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45952.158605555553</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45952.158605555553</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45952.158605555553</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45952.158605555553</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45952.158605555553</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45952.158605555553</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45952.158605555553</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45952.158605555553</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45952.158605555553</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45952.158605555553</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45952.158605555553</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45952.158605555553</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45952.158605555553</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45952.158605555553</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45952.158605555553</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45952.158605555553</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45952.158605555553</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45952.158605555553</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45952.158605555553</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45952.158605555553</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45952.158605555553</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45952.158605555553</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45952.158605555553</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45952.158605555553</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45952.158605555553</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45952.158605555553</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45952.158605555553</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45952.158605555553</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45952.158605555553</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45952.158605555553</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45952.158605555553</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45952.158605555553</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45952.158605555553</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45952.158605555553</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45952.158605555553</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45952.158605555553</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45952.158605555553</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45952.158605555553</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45952.158605555553</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45952.158605555553</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45952.158605555553</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45952.158605555553</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45952.158605555553</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45952.158605555553</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45952.158605555553</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45952.158605555553</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45952.158605555553</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45952.158605555553</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45952.158605555553</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45952.158605555553</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45952.158605555553</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45952.158605555553</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45952.158605555553</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45952.158605555553</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45952.158605555553</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45952.158605555553</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45952.158605555553</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45952.158605555553</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45952.158605555553</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45952.158605555553</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45952.158605555553</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45952.158605555553</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45952.158605555553</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45952.158605555553</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45952.158605555553</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45952.158605555553</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45952.158605555553</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45952.158605555553</v>
      </c>
      <c r="H516" s="164"/>
      <c r="I516" s="163" t="str">
        <f>IFERROR(VLOOKUP(D516,DB!A:F,6,0),"")</f>
        <v/>
      </c>
      <c r="J516" s="163" t="str">
        <f>IFERROR(VLOOKUP(D516,DB!A:G,7,0),"")</f>
        <v/>
      </c>
      <c r="K516" s="163"/>
      <c r="L516" s="163" t="str">
        <f>IFERROR(VLOOKUP(D516,DB!A:I,9,0),"")</f>
        <v/>
      </c>
    </row>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6" ht="15"/>
    <row r="627" ht="15"/>
    <row r="629" ht="15"/>
    <row r="630" ht="15"/>
    <row r="631" ht="15"/>
    <row r="632" ht="15"/>
    <row r="634" ht="15"/>
    <row r="635" ht="15"/>
    <row r="642" ht="15"/>
    <row r="643" ht="15"/>
    <row r="644" ht="15"/>
    <row r="645" ht="15"/>
    <row r="646" ht="15"/>
    <row r="647" ht="15"/>
    <row r="650" ht="15"/>
    <row r="651" ht="15"/>
    <row r="652" ht="15"/>
    <row r="653" ht="15"/>
    <row r="654" ht="15"/>
    <row r="655" ht="15"/>
    <row r="656" ht="15"/>
    <row r="657" ht="15"/>
    <row r="658" ht="15"/>
    <row r="659" ht="15"/>
    <row r="660" ht="15"/>
    <row r="661"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55" ht="15"/>
    <row r="756" ht="15"/>
    <row r="757" ht="15"/>
    <row r="758" ht="15"/>
    <row r="759" ht="15"/>
    <row r="760" ht="15"/>
    <row r="761" ht="15"/>
    <row r="762" ht="15"/>
    <row r="763" ht="15"/>
    <row r="764"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3" ht="15"/>
    <row r="884" ht="15"/>
    <row r="1054" ht="15"/>
    <row r="1055" ht="15"/>
    <row r="1056" ht="15"/>
    <row r="1057" ht="15"/>
    <row r="1058" ht="15"/>
    <row r="1059" ht="15"/>
    <row r="1065" ht="15"/>
    <row r="1066" ht="15"/>
    <row r="1067" ht="15"/>
    <row r="1068" ht="15"/>
    <row r="1069" ht="15"/>
    <row r="1070" ht="15"/>
    <row r="1071"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2" ht="15"/>
    <row r="1123" ht="15"/>
    <row r="1129" ht="15"/>
    <row r="1130" ht="15"/>
    <row r="1132" ht="15"/>
    <row r="1133" ht="15"/>
    <row r="1134" ht="15"/>
    <row r="1135" ht="15"/>
    <row r="1136" ht="15"/>
    <row r="1137" ht="15"/>
    <row r="1138"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7" ht="15"/>
    <row r="1278" ht="15"/>
    <row r="1281" ht="15"/>
    <row r="1282" ht="15"/>
    <row r="1283" ht="15"/>
    <row r="1284" ht="15"/>
    <row r="1285" ht="15"/>
    <row r="1286" ht="15"/>
    <row r="1287" ht="15"/>
    <row r="1288" ht="15"/>
    <row r="1291" ht="15"/>
    <row r="1292" ht="15"/>
    <row r="1293" ht="15"/>
    <row r="1294" ht="15"/>
    <row r="1295" ht="15"/>
    <row r="1296" ht="15"/>
    <row r="1297" ht="15"/>
    <row r="1298" ht="15"/>
    <row r="1299" ht="15"/>
    <row r="1300" ht="15"/>
    <row r="1301" ht="15"/>
    <row r="1302" ht="15"/>
    <row r="1304" ht="15"/>
    <row r="1305" ht="15"/>
    <row r="1306" ht="15"/>
    <row r="1309" ht="15"/>
    <row r="1311" ht="15"/>
    <row r="1313" ht="15"/>
    <row r="1316" ht="15"/>
    <row r="1317" ht="15"/>
    <row r="1318" ht="15"/>
    <row r="1320" ht="15"/>
    <row r="1322" ht="15"/>
    <row r="1323" ht="15"/>
    <row r="1324" ht="15"/>
    <row r="1325" ht="15"/>
    <row r="1326" ht="15"/>
    <row r="1328"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tabSelected="1" workbookViewId="0">
      <selection activeCell="F2" sqref="F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5" t="s">
        <v>39106</v>
      </c>
      <c r="B2" s="105" t="str">
        <f>IFERROR(VLOOKUP(D2,DB!A:K,11,0),"")</f>
        <v>R6</v>
      </c>
      <c r="C2" s="107">
        <v>1</v>
      </c>
      <c r="D2" s="105" t="s">
        <v>32847</v>
      </c>
      <c r="E2" s="108" t="s">
        <v>38998</v>
      </c>
      <c r="F2" s="109">
        <v>45952.131736111114</v>
      </c>
      <c r="G2" s="78">
        <f ca="1">IFERROR(NOW()-F2,"-")</f>
        <v>2.6869444438489154E-2</v>
      </c>
      <c r="H2" s="109">
        <v>45952.131689814814</v>
      </c>
      <c r="I2" s="105" t="str">
        <f>IFERROR(VLOOKUP(D2,DB!A:F,6,0),"")</f>
        <v>SCECO</v>
      </c>
      <c r="J2" s="104" t="str">
        <f>IFERROR(VLOOKUP(D2,DB!A:G,7,0),"")</f>
        <v>Vandalized+No BB Design</v>
      </c>
      <c r="K2" s="110" t="s">
        <v>39107</v>
      </c>
      <c r="L2" s="111" t="str">
        <f>IFERROR(VLOOKUP(D2,DB!A:I,9,0),"")</f>
        <v>Latis</v>
      </c>
    </row>
    <row r="3" spans="1:16383" ht="31.5" customHeight="1">
      <c r="A3" s="106"/>
      <c r="B3" s="105" t="str">
        <f>IFERROR(VLOOKUP(D3,DB!A:K,11,0),"")</f>
        <v/>
      </c>
      <c r="C3" s="107"/>
      <c r="D3" s="105"/>
      <c r="E3" s="108"/>
      <c r="F3" s="109"/>
      <c r="G3" s="78">
        <f ca="1">IFERROR(NOW()-F3,"-")</f>
        <v>45952.158605555553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45952.158605555553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45952.158605555553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45952.158605555553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45952.158605555553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45952.158605555553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45952.158605555553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45952.158605555553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45952.158605555553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45952.158605555553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45952.158605555553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45952.158605555553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45952.158605555553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45952.158605555553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45952.158605555553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45952.158605555553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45952.158605555553</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2025-10-22T00:50:09Z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